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autoCompressPictures="0"/>
  <bookViews>
    <workbookView xWindow="4720" yWindow="1380" windowWidth="17100" windowHeight="10340" activeTab="1"/>
  </bookViews>
  <sheets>
    <sheet name="Portfolio Stats" sheetId="1" r:id="rId1"/>
    <sheet name="Portfolio LT Performance" sheetId="3" r:id="rId2"/>
    <sheet name="Portfolio UT Economic Peform." sheetId="5" r:id="rId3"/>
    <sheet name="Working Capital Reserves" sheetId="4" r:id="rId4"/>
  </sheets>
  <definedNames>
    <definedName name="_xlnm.Print_Area" localSheetId="1">'Portfolio LT Performance'!$A$1:$Q$25</definedName>
    <definedName name="_xlnm.Print_Area" localSheetId="0">'Portfolio Stats'!$A$1:$J$53</definedName>
    <definedName name="_xlnm.Print_Area" localSheetId="2">'Portfolio UT Economic Peform.'!$A$1:$U$36</definedName>
    <definedName name="_xlnm.Print_Area" localSheetId="3">'Working Capital Reserves'!$A$1:$T$23</definedName>
    <definedName name="_xlnm.Print_Titles" localSheetId="1">'Portfolio LT Performance'!$1:$9</definedName>
    <definedName name="_xlnm.Print_Titles" localSheetId="2">'Portfolio UT Economic Peform.'!$1:$5</definedName>
    <definedName name="_xlnm.Print_Titles" localSheetId="3">'Working Capital Reserves'!$1:$9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O2" i="4" l="1"/>
  <c r="I14" i="5"/>
  <c r="I28" i="5"/>
  <c r="I21" i="5"/>
  <c r="I35" i="5"/>
  <c r="I20" i="5"/>
  <c r="I34" i="5"/>
  <c r="I19" i="5"/>
  <c r="I33" i="5"/>
  <c r="I18" i="5"/>
  <c r="I32" i="5"/>
  <c r="I17" i="5"/>
  <c r="I31" i="5"/>
  <c r="I16" i="5"/>
  <c r="I30" i="5"/>
  <c r="I15" i="5"/>
  <c r="I29" i="5"/>
  <c r="I13" i="5"/>
  <c r="I27" i="5"/>
  <c r="I12" i="5"/>
  <c r="I26" i="5"/>
  <c r="H35" i="5"/>
  <c r="G35" i="5"/>
  <c r="F35" i="5"/>
  <c r="H34" i="5"/>
  <c r="G34" i="5"/>
  <c r="F34" i="5"/>
  <c r="H33" i="5"/>
  <c r="G33" i="5"/>
  <c r="F33" i="5"/>
  <c r="H32" i="5"/>
  <c r="G32" i="5"/>
  <c r="F32" i="5"/>
  <c r="H31" i="5"/>
  <c r="G31" i="5"/>
  <c r="F31" i="5"/>
  <c r="H30" i="5"/>
  <c r="G30" i="5"/>
  <c r="F30" i="5"/>
  <c r="H29" i="5"/>
  <c r="G29" i="5"/>
  <c r="F29" i="5"/>
  <c r="H28" i="5"/>
  <c r="G28" i="5"/>
  <c r="F28" i="5"/>
  <c r="H27" i="5"/>
  <c r="G27" i="5"/>
  <c r="F27" i="5"/>
  <c r="H26" i="5"/>
  <c r="G26" i="5"/>
  <c r="F26" i="5"/>
  <c r="T36" i="5"/>
  <c r="S36" i="5"/>
  <c r="Q36" i="5"/>
  <c r="P36" i="5"/>
  <c r="N36" i="5"/>
  <c r="M36" i="5"/>
  <c r="K36" i="5"/>
  <c r="J36" i="5"/>
  <c r="U35" i="5"/>
  <c r="R35" i="5"/>
  <c r="O35" i="5"/>
  <c r="L35" i="5"/>
  <c r="A35" i="5"/>
  <c r="U34" i="5"/>
  <c r="R34" i="5"/>
  <c r="O34" i="5"/>
  <c r="L34" i="5"/>
  <c r="A34" i="5"/>
  <c r="U33" i="5"/>
  <c r="R33" i="5"/>
  <c r="O33" i="5"/>
  <c r="L33" i="5"/>
  <c r="A33" i="5"/>
  <c r="U32" i="5"/>
  <c r="R32" i="5"/>
  <c r="O32" i="5"/>
  <c r="L32" i="5"/>
  <c r="A32" i="5"/>
  <c r="U31" i="5"/>
  <c r="R31" i="5"/>
  <c r="O31" i="5"/>
  <c r="L31" i="5"/>
  <c r="A31" i="5"/>
  <c r="U30" i="5"/>
  <c r="R30" i="5"/>
  <c r="O30" i="5"/>
  <c r="L30" i="5"/>
  <c r="A30" i="5"/>
  <c r="U29" i="5"/>
  <c r="R29" i="5"/>
  <c r="O29" i="5"/>
  <c r="L29" i="5"/>
  <c r="A29" i="5"/>
  <c r="U28" i="5"/>
  <c r="R28" i="5"/>
  <c r="O28" i="5"/>
  <c r="L28" i="5"/>
  <c r="A28" i="5"/>
  <c r="U27" i="5"/>
  <c r="R27" i="5"/>
  <c r="O27" i="5"/>
  <c r="L27" i="5"/>
  <c r="A27" i="5"/>
  <c r="U26" i="5"/>
  <c r="R26" i="5"/>
  <c r="O26" i="5"/>
  <c r="L26" i="5"/>
  <c r="A26" i="5"/>
  <c r="H22" i="4"/>
  <c r="F22" i="4"/>
  <c r="S22" i="4"/>
  <c r="P22" i="4"/>
  <c r="M22" i="4"/>
  <c r="J22" i="5"/>
  <c r="K22" i="5"/>
  <c r="M22" i="5"/>
  <c r="N22" i="5"/>
  <c r="P22" i="5"/>
  <c r="Q22" i="5"/>
  <c r="S22" i="5"/>
  <c r="T22" i="5"/>
  <c r="E21" i="5"/>
  <c r="E35" i="5"/>
  <c r="E20" i="5"/>
  <c r="E34" i="5"/>
  <c r="E19" i="5"/>
  <c r="E33" i="5"/>
  <c r="E18" i="5"/>
  <c r="E32" i="5"/>
  <c r="E17" i="5"/>
  <c r="E31" i="5"/>
  <c r="E16" i="5"/>
  <c r="E30" i="5"/>
  <c r="E15" i="5"/>
  <c r="E29" i="5"/>
  <c r="E14" i="5"/>
  <c r="E28" i="5"/>
  <c r="E13" i="5"/>
  <c r="E27" i="5"/>
  <c r="E12" i="5"/>
  <c r="E21" i="4"/>
  <c r="Q21" i="4"/>
  <c r="E20" i="4"/>
  <c r="Q20" i="4"/>
  <c r="E19" i="4"/>
  <c r="Q19" i="4"/>
  <c r="E18" i="4"/>
  <c r="Q18" i="4"/>
  <c r="E17" i="4"/>
  <c r="Q17" i="4"/>
  <c r="E16" i="4"/>
  <c r="Q16" i="4"/>
  <c r="E15" i="4"/>
  <c r="Q15" i="4"/>
  <c r="E14" i="4"/>
  <c r="Q14" i="4"/>
  <c r="E13" i="4"/>
  <c r="G13" i="4"/>
  <c r="E12" i="4"/>
  <c r="G12" i="4"/>
  <c r="D21" i="4"/>
  <c r="D20" i="4"/>
  <c r="D19" i="4"/>
  <c r="D18" i="4"/>
  <c r="D17" i="4"/>
  <c r="D16" i="4"/>
  <c r="D15" i="4"/>
  <c r="D14" i="4"/>
  <c r="D13" i="4"/>
  <c r="D12" i="4"/>
  <c r="C21" i="4"/>
  <c r="C20" i="4"/>
  <c r="C19" i="4"/>
  <c r="C18" i="4"/>
  <c r="C17" i="4"/>
  <c r="C16" i="4"/>
  <c r="C15" i="4"/>
  <c r="C14" i="4"/>
  <c r="C13" i="4"/>
  <c r="C12" i="4"/>
  <c r="B21" i="4"/>
  <c r="B20" i="4"/>
  <c r="B19" i="4"/>
  <c r="B18" i="4"/>
  <c r="B17" i="4"/>
  <c r="B16" i="4"/>
  <c r="B15" i="4"/>
  <c r="B14" i="4"/>
  <c r="B13" i="4"/>
  <c r="B12" i="4"/>
  <c r="N2" i="5"/>
  <c r="D21" i="5"/>
  <c r="D35" i="5"/>
  <c r="D20" i="5"/>
  <c r="D34" i="5"/>
  <c r="D19" i="5"/>
  <c r="D33" i="5"/>
  <c r="D18" i="5"/>
  <c r="D32" i="5"/>
  <c r="D17" i="5"/>
  <c r="D31" i="5"/>
  <c r="D16" i="5"/>
  <c r="D30" i="5"/>
  <c r="D15" i="5"/>
  <c r="D29" i="5"/>
  <c r="D14" i="5"/>
  <c r="D28" i="5"/>
  <c r="D13" i="5"/>
  <c r="D27" i="5"/>
  <c r="D12" i="5"/>
  <c r="D26" i="5"/>
  <c r="C21" i="5"/>
  <c r="C35" i="5"/>
  <c r="C20" i="5"/>
  <c r="C34" i="5"/>
  <c r="C19" i="5"/>
  <c r="C33" i="5"/>
  <c r="C18" i="5"/>
  <c r="C32" i="5"/>
  <c r="C17" i="5"/>
  <c r="C31" i="5"/>
  <c r="C16" i="5"/>
  <c r="C30" i="5"/>
  <c r="C15" i="5"/>
  <c r="C29" i="5"/>
  <c r="C14" i="5"/>
  <c r="C28" i="5"/>
  <c r="C13" i="5"/>
  <c r="C27" i="5"/>
  <c r="C12" i="5"/>
  <c r="C26" i="5"/>
  <c r="B21" i="5"/>
  <c r="B35" i="5"/>
  <c r="B20" i="5"/>
  <c r="B34" i="5"/>
  <c r="B19" i="5"/>
  <c r="B33" i="5"/>
  <c r="B18" i="5"/>
  <c r="B32" i="5"/>
  <c r="B17" i="5"/>
  <c r="B31" i="5"/>
  <c r="B16" i="5"/>
  <c r="B30" i="5"/>
  <c r="B15" i="5"/>
  <c r="B29" i="5"/>
  <c r="B14" i="5"/>
  <c r="B28" i="5"/>
  <c r="B13" i="5"/>
  <c r="B27" i="5"/>
  <c r="B12" i="5"/>
  <c r="B26" i="5"/>
  <c r="A12" i="5"/>
  <c r="I22" i="3"/>
  <c r="H22" i="3"/>
  <c r="Q22" i="3"/>
  <c r="P22" i="3"/>
  <c r="O22" i="3"/>
  <c r="N22" i="3"/>
  <c r="M22" i="3"/>
  <c r="L22" i="3"/>
  <c r="K22" i="3"/>
  <c r="J22" i="3"/>
  <c r="G22" i="3"/>
  <c r="E22" i="3"/>
  <c r="A13" i="3"/>
  <c r="A14" i="3"/>
  <c r="A15" i="3"/>
  <c r="A16" i="3"/>
  <c r="A17" i="3"/>
  <c r="A18" i="3"/>
  <c r="A19" i="3"/>
  <c r="A20" i="3"/>
  <c r="A21" i="3"/>
  <c r="A21" i="5"/>
  <c r="P2" i="3"/>
  <c r="L12" i="5"/>
  <c r="O12" i="5"/>
  <c r="R12" i="5"/>
  <c r="U12" i="5"/>
  <c r="L13" i="5"/>
  <c r="O13" i="5"/>
  <c r="R13" i="5"/>
  <c r="U13" i="5"/>
  <c r="L14" i="5"/>
  <c r="O14" i="5"/>
  <c r="R14" i="5"/>
  <c r="U14" i="5"/>
  <c r="L15" i="5"/>
  <c r="O15" i="5"/>
  <c r="R15" i="5"/>
  <c r="U15" i="5"/>
  <c r="L16" i="5"/>
  <c r="O16" i="5"/>
  <c r="R16" i="5"/>
  <c r="U16" i="5"/>
  <c r="L17" i="5"/>
  <c r="O17" i="5"/>
  <c r="R17" i="5"/>
  <c r="U17" i="5"/>
  <c r="L18" i="5"/>
  <c r="O18" i="5"/>
  <c r="R18" i="5"/>
  <c r="U18" i="5"/>
  <c r="L19" i="5"/>
  <c r="O19" i="5"/>
  <c r="R19" i="5"/>
  <c r="U19" i="5"/>
  <c r="L20" i="5"/>
  <c r="O20" i="5"/>
  <c r="R20" i="5"/>
  <c r="U20" i="5"/>
  <c r="L21" i="5"/>
  <c r="O21" i="5"/>
  <c r="R21" i="5"/>
  <c r="U21" i="5"/>
  <c r="Q12" i="4"/>
  <c r="Q13" i="4"/>
  <c r="Q22" i="4"/>
  <c r="A13" i="4"/>
  <c r="I13" i="4"/>
  <c r="K13" i="4"/>
  <c r="K22" i="4"/>
  <c r="N13" i="4"/>
  <c r="O13" i="4"/>
  <c r="A14" i="4"/>
  <c r="A15" i="4"/>
  <c r="A16" i="4"/>
  <c r="A17" i="4"/>
  <c r="A18" i="4"/>
  <c r="A19" i="4"/>
  <c r="A20" i="4"/>
  <c r="A21" i="4"/>
  <c r="N14" i="4"/>
  <c r="O14" i="4"/>
  <c r="N18" i="4"/>
  <c r="O18" i="4"/>
  <c r="G14" i="4"/>
  <c r="G18" i="4"/>
  <c r="I14" i="4"/>
  <c r="I18" i="4"/>
  <c r="E22" i="4"/>
  <c r="E22" i="5"/>
  <c r="E26" i="5"/>
  <c r="N12" i="4"/>
  <c r="N17" i="4"/>
  <c r="O17" i="4"/>
  <c r="N21" i="4"/>
  <c r="O21" i="4"/>
  <c r="G17" i="4"/>
  <c r="G21" i="4"/>
  <c r="I17" i="4"/>
  <c r="I21" i="4"/>
  <c r="E36" i="5"/>
  <c r="I12" i="4"/>
  <c r="N16" i="4"/>
  <c r="O16" i="4"/>
  <c r="N20" i="4"/>
  <c r="O20" i="4"/>
  <c r="G16" i="4"/>
  <c r="G20" i="4"/>
  <c r="I16" i="4"/>
  <c r="I20" i="4"/>
  <c r="N15" i="4"/>
  <c r="O15" i="4"/>
  <c r="N19" i="4"/>
  <c r="O19" i="4"/>
  <c r="G15" i="4"/>
  <c r="G19" i="4"/>
  <c r="I15" i="4"/>
  <c r="I19" i="4"/>
  <c r="A13" i="5"/>
  <c r="A15" i="5"/>
  <c r="A17" i="5"/>
  <c r="A19" i="5"/>
  <c r="A14" i="5"/>
  <c r="A16" i="5"/>
  <c r="A18" i="5"/>
  <c r="A20" i="5"/>
  <c r="I42" i="1"/>
  <c r="I38" i="1"/>
  <c r="G42" i="1"/>
  <c r="G38" i="1"/>
  <c r="G16" i="1"/>
  <c r="E16" i="1"/>
  <c r="E42" i="1"/>
  <c r="E38" i="1"/>
  <c r="I16" i="1"/>
  <c r="O12" i="4"/>
  <c r="N22" i="4"/>
</calcChain>
</file>

<file path=xl/comments1.xml><?xml version="1.0" encoding="utf-8"?>
<comments xmlns="http://schemas.openxmlformats.org/spreadsheetml/2006/main">
  <authors>
    <author>DOUGLAS LLOYD</author>
  </authors>
  <commentList>
    <comment ref="E10" authorId="0">
      <text>
        <r>
          <rPr>
            <sz val="8"/>
            <color indexed="81"/>
            <rFont val="Tahoma"/>
            <family val="2"/>
          </rPr>
          <t>Syndicator may use other date if fiscal year is not based on a calendar year.</t>
        </r>
      </text>
    </comment>
    <comment ref="B18" authorId="0">
      <text>
        <r>
          <rPr>
            <b/>
            <sz val="8"/>
            <color indexed="81"/>
            <rFont val="Tahoma"/>
            <family val="2"/>
          </rPr>
          <t xml:space="preserve">Stabilized: </t>
        </r>
        <r>
          <rPr>
            <sz val="8"/>
            <color indexed="81"/>
            <rFont val="Tahoma"/>
            <family val="2"/>
          </rPr>
          <t xml:space="preserve"> Defined as construction complete, underwritten occupancy achieved, break even operations achieved, and permanent loan, if any, converted.</t>
        </r>
      </text>
    </comment>
    <comment ref="F23" authorId="0">
      <text>
        <r>
          <rPr>
            <sz val="8"/>
            <color indexed="81"/>
            <rFont val="Tahoma"/>
            <family val="2"/>
          </rPr>
          <t>Based on total stabilized projects (investments)</t>
        </r>
      </text>
    </comment>
    <comment ref="B27" authorId="0">
      <text>
        <r>
          <rPr>
            <b/>
            <sz val="8"/>
            <color indexed="81"/>
            <rFont val="Tahoma"/>
            <family val="2"/>
          </rPr>
          <t xml:space="preserve">No Hard Debt Deals: </t>
        </r>
        <r>
          <rPr>
            <sz val="8"/>
            <color indexed="81"/>
            <rFont val="Tahoma"/>
            <family val="2"/>
          </rPr>
          <t xml:space="preserve"> Please include only projects with &lt; 1.05x Income to Expense Ratio (exclude soft cash flow sharing debt service) and note below chart whether deals utilize Public Housing, Section 202 PRAC or other subsidies requiring break-even operations.</t>
        </r>
      </text>
    </comment>
    <comment ref="A46" authorId="0">
      <text>
        <r>
          <rPr>
            <b/>
            <sz val="8"/>
            <color indexed="81"/>
            <rFont val="Tahoma"/>
            <family val="2"/>
          </rPr>
          <t xml:space="preserve">If AHIC's Risk Ratings Not Used: </t>
        </r>
        <r>
          <rPr>
            <sz val="8"/>
            <color indexed="81"/>
            <rFont val="Tahoma"/>
            <family val="2"/>
          </rPr>
          <t xml:space="preserve"> Please describe current rating system below.</t>
        </r>
      </text>
    </comment>
  </commentList>
</comments>
</file>

<file path=xl/sharedStrings.xml><?xml version="1.0" encoding="utf-8"?>
<sst xmlns="http://schemas.openxmlformats.org/spreadsheetml/2006/main" count="186" uniqueCount="102">
  <si>
    <t>Historical Performance</t>
  </si>
  <si>
    <t>Fund Statistics</t>
  </si>
  <si>
    <t>Credit Delivery</t>
  </si>
  <si>
    <t>Standard Lower Tier Asset Management Fee</t>
  </si>
  <si>
    <t>Average Collection Rate by Year</t>
  </si>
  <si>
    <t>Lower Tier Asset Management Fee</t>
  </si>
  <si>
    <t>Projects with less than a 1.10x DSCR</t>
  </si>
  <si>
    <t>Projects with less than a 1.0x DSCR</t>
  </si>
  <si>
    <t>Total Projects Reporting</t>
  </si>
  <si>
    <t>Template Version:</t>
  </si>
  <si>
    <t>Syndicator:</t>
  </si>
  <si>
    <t>Fund Performance Template</t>
  </si>
  <si>
    <t>Name</t>
  </si>
  <si>
    <t>Template Prepared:</t>
  </si>
  <si>
    <t xml:space="preserve">Total Number of Syndicated Funds </t>
  </si>
  <si>
    <t xml:space="preserve">Gross Equity of Syndicated Funds </t>
  </si>
  <si>
    <t xml:space="preserve">Total Number of Lower Tier Projects Closed </t>
  </si>
  <si>
    <t xml:space="preserve">Total Gross Equity of Projects remaining to Close </t>
  </si>
  <si>
    <t># Projects</t>
  </si>
  <si>
    <t>Projects with 10% or greater Physical Vacancy</t>
  </si>
  <si>
    <t>Projects with 20% or greater Physical Vacancy</t>
  </si>
  <si>
    <t xml:space="preserve">Projects with less than a 1.15x DSCR </t>
  </si>
  <si>
    <t>% Portfolio</t>
  </si>
  <si>
    <t>AHIC Risk Rating</t>
  </si>
  <si>
    <t>ex. 2nd Qtr '12</t>
  </si>
  <si>
    <r>
      <rPr>
        <b/>
        <sz val="11"/>
        <color theme="1"/>
        <rFont val="Arial"/>
        <family val="2"/>
      </rPr>
      <t xml:space="preserve">A </t>
    </r>
    <r>
      <rPr>
        <sz val="11"/>
        <color theme="1"/>
        <rFont val="Arial"/>
        <family val="2"/>
      </rPr>
      <t>- Excellent</t>
    </r>
  </si>
  <si>
    <r>
      <rPr>
        <b/>
        <sz val="11"/>
        <color theme="1"/>
        <rFont val="Arial"/>
        <family val="2"/>
      </rPr>
      <t xml:space="preserve">B </t>
    </r>
    <r>
      <rPr>
        <sz val="11"/>
        <color theme="1"/>
        <rFont val="Arial"/>
        <family val="2"/>
      </rPr>
      <t>- Average</t>
    </r>
  </si>
  <si>
    <r>
      <rPr>
        <b/>
        <sz val="11"/>
        <color theme="1"/>
        <rFont val="Arial"/>
        <family val="2"/>
      </rPr>
      <t xml:space="preserve">C </t>
    </r>
    <r>
      <rPr>
        <sz val="11"/>
        <color theme="1"/>
        <rFont val="Arial"/>
        <family val="2"/>
      </rPr>
      <t>- Weak  (Watch List)</t>
    </r>
  </si>
  <si>
    <t>$</t>
  </si>
  <si>
    <t>Percent of Projects Pre-Stabilized</t>
  </si>
  <si>
    <t>Average Occupancy (Stabilized Properties Only)</t>
  </si>
  <si>
    <t>Average DSCR (Stabilized Properties Only)</t>
  </si>
  <si>
    <t>Projects with 90+ Day Lease Up Delay</t>
  </si>
  <si>
    <t>Projects with 90+ Day Construction Delay</t>
  </si>
  <si>
    <t xml:space="preserve">Total Credits Recaptured Historically </t>
  </si>
  <si>
    <t>as of FYE 12/31/2011</t>
  </si>
  <si>
    <t>as of FYE 12/31/2010</t>
  </si>
  <si>
    <t>as of FYE 12/31/2009</t>
  </si>
  <si>
    <r>
      <rPr>
        <b/>
        <sz val="11"/>
        <color theme="1"/>
        <rFont val="Arial"/>
        <family val="2"/>
      </rPr>
      <t>D</t>
    </r>
    <r>
      <rPr>
        <sz val="11"/>
        <color theme="1"/>
        <rFont val="Arial"/>
        <family val="2"/>
      </rPr>
      <t xml:space="preserve"> - Moderate Risk (Watch List / Potential Work Out)</t>
    </r>
  </si>
  <si>
    <t>As of:</t>
  </si>
  <si>
    <t>Projects with Issued 8823s</t>
  </si>
  <si>
    <t>= To be filled in by Syndicator</t>
  </si>
  <si>
    <t>AHIC SYNDICATOR REVIEW</t>
  </si>
  <si>
    <t>Proprietary</t>
  </si>
  <si>
    <t>Multi-Investor</t>
  </si>
  <si>
    <t>Removed from UT</t>
  </si>
  <si>
    <t>LT GP Removal</t>
  </si>
  <si>
    <t>Watch List</t>
  </si>
  <si>
    <t>Gross Equity</t>
  </si>
  <si>
    <t>Type</t>
  </si>
  <si>
    <t>Fund Name</t>
  </si>
  <si>
    <t>% Equity Removed</t>
  </si>
  <si>
    <t>N/A</t>
  </si>
  <si>
    <t>Floor %</t>
  </si>
  <si>
    <t>As of</t>
  </si>
  <si>
    <t>% of GE</t>
  </si>
  <si>
    <t>Initial W/C Deposit</t>
  </si>
  <si>
    <t>W/C for Project Needs</t>
  </si>
  <si>
    <t>Variance</t>
  </si>
  <si>
    <t>Current</t>
  </si>
  <si>
    <t>Original</t>
  </si>
  <si>
    <t>Data as of</t>
  </si>
  <si>
    <t>Y3 Credits</t>
  </si>
  <si>
    <t>Y2 Credits</t>
  </si>
  <si>
    <t>Y1 Credits</t>
  </si>
  <si>
    <t>Total Credits</t>
  </si>
  <si>
    <t>IRR</t>
  </si>
  <si>
    <t>Portfolio Upper-Tier Performance</t>
  </si>
  <si>
    <t>Projects with 90+ Permanent Loan Conversion Delay</t>
  </si>
  <si>
    <r>
      <rPr>
        <b/>
        <sz val="11"/>
        <color theme="1"/>
        <rFont val="Arial"/>
        <family val="2"/>
      </rPr>
      <t>F</t>
    </r>
    <r>
      <rPr>
        <sz val="11"/>
        <color theme="1"/>
        <rFont val="Arial"/>
        <family val="2"/>
      </rPr>
      <t xml:space="preserve"> - Significant Risk (Watch List / Likely Work Out)</t>
    </r>
  </si>
  <si>
    <t>Ex. Fund 1</t>
  </si>
  <si>
    <t>Ex. Fund 2</t>
  </si>
  <si>
    <t>Portfolio Lower - Tier Performance</t>
  </si>
  <si>
    <t>No. Properties</t>
  </si>
  <si>
    <t>Year of Closing</t>
  </si>
  <si>
    <t>Stabilized*</t>
  </si>
  <si>
    <t>&lt; 90% Occupancy</t>
  </si>
  <si>
    <t>&lt; 1.0 DCR</t>
  </si>
  <si>
    <t xml:space="preserve">&lt; $0 Cash Flow </t>
  </si>
  <si>
    <t>% Equity Underperforming**</t>
  </si>
  <si>
    <t>GP Repurchase</t>
  </si>
  <si>
    <t xml:space="preserve"> &gt; 90 day Construction / Lease Up Delay</t>
  </si>
  <si>
    <t xml:space="preserve"> Default / Foreclosed***</t>
  </si>
  <si>
    <t>requirements of your own organization's underwriting criteria / policies and overall risk tolerance.  Please also see the AHIC Underwriting Guidelines.</t>
  </si>
  <si>
    <t>Totals:</t>
  </si>
  <si>
    <t>***Include only properties where default led to foreclosure and recapture.</t>
  </si>
  <si>
    <t>Working Capital (W/C) Reserves</t>
  </si>
  <si>
    <r>
      <rPr>
        <b/>
        <i/>
        <sz val="10"/>
        <color rgb="FFFF0000"/>
        <rFont val="Arial"/>
        <family val="2"/>
      </rPr>
      <t xml:space="preserve">Note to Investor: </t>
    </r>
    <r>
      <rPr>
        <i/>
        <sz val="10"/>
        <color rgb="FFFF0000"/>
        <rFont val="Arial"/>
        <family val="2"/>
      </rPr>
      <t xml:space="preserve"> This chart is only one example of the type of data to request.  You may choose to request more or less data based on your review of the Syndicator and the </t>
    </r>
  </si>
  <si>
    <t>Current W/C Balance</t>
  </si>
  <si>
    <t>Gross Equity (GE)</t>
  </si>
  <si>
    <t>Projected W/C Bal Y15</t>
  </si>
  <si>
    <t>W/C for AM Fees and/or 3rd Party Costs*</t>
  </si>
  <si>
    <t>*If W/C Reserve for these costs is separate from W/C Reserve for Project Needs</t>
  </si>
  <si>
    <t>1.7.13</t>
  </si>
  <si>
    <t>*For definition of "Stabilized," see Portfolio Stats tab cell "Comments" (see cell red flags)</t>
  </si>
  <si>
    <t>**Include only Stabilized deals for Occupancy, DCR and Cash Flow measures.</t>
  </si>
  <si>
    <t>CREDITS</t>
  </si>
  <si>
    <t>LOSSES</t>
  </si>
  <si>
    <t>Total Losses</t>
  </si>
  <si>
    <t>Y1 Losses</t>
  </si>
  <si>
    <t>Y2 Losses</t>
  </si>
  <si>
    <t>Y3 Losses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</si>
</sst>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s>
  <fonts count="2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Arial"/>
      <family val="2"/>
    </font>
    <font>
      <sz val="11"/>
      <color theme="1"/>
      <name val="Calibri"/>
      <family val="2"/>
      <scheme val="minor"/>
    </font>
    <font>
      <b/>
      <sz val="11"/>
      <color theme="1"/>
      <name val="Arial"/>
      <family val="2"/>
    </font>
    <font>
      <b/>
      <sz val="10"/>
      <color theme="1"/>
      <name val="Arial"/>
      <family val="2"/>
    </font>
    <font>
      <sz val="11"/>
      <color rgb="FF0000FF"/>
      <name val="Arial"/>
      <family val="2"/>
    </font>
    <font>
      <b/>
      <sz val="14"/>
      <color theme="1"/>
      <name val="Arial"/>
      <family val="2"/>
    </font>
    <font>
      <b/>
      <sz val="12"/>
      <color theme="1"/>
      <name val="Arial"/>
      <family val="2"/>
    </font>
    <font>
      <sz val="8"/>
      <color theme="1"/>
      <name val="Arial"/>
      <family val="2"/>
    </font>
    <font>
      <sz val="8"/>
      <color theme="1"/>
      <name val="Calibri"/>
      <family val="2"/>
      <scheme val="minor"/>
    </font>
    <font>
      <sz val="10"/>
      <color rgb="FFFF0000"/>
      <name val="Arial"/>
      <family val="2"/>
    </font>
    <font>
      <b/>
      <sz val="11"/>
      <color rgb="FF0000FF"/>
      <name val="Arial"/>
      <family val="2"/>
    </font>
    <font>
      <sz val="8"/>
      <color indexed="81"/>
      <name val="Tahoma"/>
      <family val="2"/>
    </font>
    <font>
      <b/>
      <sz val="8"/>
      <color indexed="81"/>
      <name val="Tahoma"/>
      <family val="2"/>
    </font>
    <font>
      <sz val="10"/>
      <color rgb="FF0000FF"/>
      <name val="Arial"/>
      <family val="2"/>
    </font>
    <font>
      <b/>
      <i/>
      <sz val="10"/>
      <color rgb="FFFF0000"/>
      <name val="Arial"/>
      <family val="2"/>
    </font>
    <font>
      <i/>
      <sz val="10"/>
      <color rgb="FFFF0000"/>
      <name val="Arial"/>
      <family val="2"/>
    </font>
    <font>
      <b/>
      <sz val="16"/>
      <color theme="1"/>
      <name val="Arial"/>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105">
    <xf numFmtId="0" fontId="0" fillId="0" borderId="0" xfId="0"/>
    <xf numFmtId="0" fontId="4" fillId="2" borderId="0" xfId="0" applyFont="1" applyFill="1"/>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0" fontId="4" fillId="2" borderId="2" xfId="0" applyFont="1" applyFill="1" applyBorder="1"/>
    <xf numFmtId="0" fontId="4" fillId="2" borderId="3" xfId="0" applyFont="1" applyFill="1" applyBorder="1"/>
    <xf numFmtId="0" fontId="4" fillId="2" borderId="4" xfId="0" applyFont="1" applyFill="1" applyBorder="1"/>
    <xf numFmtId="0" fontId="7" fillId="2" borderId="0" xfId="0" applyFont="1" applyFill="1"/>
    <xf numFmtId="0" fontId="4" fillId="2" borderId="0" xfId="0" applyFont="1" applyFill="1" applyAlignment="1">
      <alignment horizontal="center"/>
    </xf>
    <xf numFmtId="0" fontId="4" fillId="2" borderId="0" xfId="0" applyFont="1" applyFill="1" applyBorder="1"/>
    <xf numFmtId="0" fontId="11" fillId="2" borderId="0" xfId="0" applyFont="1" applyFill="1" applyBorder="1" applyAlignment="1">
      <alignment horizontal="right"/>
    </xf>
    <xf numFmtId="0" fontId="12" fillId="0" borderId="0" xfId="0" applyFont="1" applyAlignment="1">
      <alignment horizontal="right"/>
    </xf>
    <xf numFmtId="0" fontId="9" fillId="2" borderId="0" xfId="0" applyFont="1" applyFill="1" applyBorder="1"/>
    <xf numFmtId="0" fontId="10" fillId="2" borderId="0" xfId="0" applyFont="1" applyFill="1" applyBorder="1"/>
    <xf numFmtId="0" fontId="8" fillId="3" borderId="1" xfId="0" applyFont="1" applyFill="1" applyBorder="1"/>
    <xf numFmtId="14" fontId="8" fillId="3" borderId="1" xfId="0" applyNumberFormat="1" applyFont="1" applyFill="1" applyBorder="1" applyAlignment="1">
      <alignment horizontal="left"/>
    </xf>
    <xf numFmtId="0" fontId="4" fillId="2" borderId="5" xfId="0" applyFont="1" applyFill="1" applyBorder="1"/>
    <xf numFmtId="0" fontId="4" fillId="2" borderId="0" xfId="0" applyFont="1" applyFill="1" applyBorder="1" applyAlignment="1">
      <alignment horizontal="center"/>
    </xf>
    <xf numFmtId="0" fontId="4" fillId="2" borderId="0" xfId="0" applyFont="1" applyFill="1" applyBorder="1" applyAlignment="1">
      <alignment horizontal="left"/>
    </xf>
    <xf numFmtId="164" fontId="4" fillId="2" borderId="0" xfId="1" applyNumberFormat="1" applyFont="1" applyFill="1" applyBorder="1"/>
    <xf numFmtId="10" fontId="4" fillId="2" borderId="0" xfId="2" applyNumberFormat="1" applyFont="1" applyFill="1" applyBorder="1"/>
    <xf numFmtId="0" fontId="4" fillId="2" borderId="0" xfId="0" applyFont="1" applyFill="1" applyAlignment="1">
      <alignment horizontal="right"/>
    </xf>
    <xf numFmtId="0" fontId="8" fillId="3" borderId="1" xfId="0" applyFont="1" applyFill="1" applyBorder="1" applyAlignment="1">
      <alignment horizontal="center"/>
    </xf>
    <xf numFmtId="0" fontId="4" fillId="0" borderId="0" xfId="0" applyFont="1" applyFill="1" applyBorder="1"/>
    <xf numFmtId="43" fontId="4" fillId="2" borderId="0" xfId="1" applyFont="1" applyFill="1" applyBorder="1" applyAlignment="1">
      <alignment horizontal="center"/>
    </xf>
    <xf numFmtId="164" fontId="4" fillId="2" borderId="0" xfId="1" applyNumberFormat="1" applyFont="1" applyFill="1" applyBorder="1" applyAlignment="1">
      <alignment horizontal="right"/>
    </xf>
    <xf numFmtId="10" fontId="4" fillId="2" borderId="0" xfId="2" applyNumberFormat="1" applyFont="1" applyFill="1" applyBorder="1" applyAlignment="1">
      <alignment horizontal="right"/>
    </xf>
    <xf numFmtId="0" fontId="10" fillId="2" borderId="0" xfId="0" applyFont="1" applyFill="1"/>
    <xf numFmtId="0" fontId="11" fillId="2" borderId="0" xfId="0" applyFont="1" applyFill="1" applyAlignment="1">
      <alignment horizontal="right"/>
    </xf>
    <xf numFmtId="0" fontId="13" fillId="2" borderId="0" xfId="0" applyFont="1" applyFill="1"/>
    <xf numFmtId="0" fontId="19" fillId="2" borderId="0" xfId="0" applyFont="1" applyFill="1"/>
    <xf numFmtId="37" fontId="8" fillId="3" borderId="1" xfId="1" applyNumberFormat="1" applyFont="1" applyFill="1" applyBorder="1" applyAlignment="1">
      <alignment horizontal="right"/>
    </xf>
    <xf numFmtId="49" fontId="4" fillId="2" borderId="0" xfId="0" applyNumberFormat="1" applyFont="1" applyFill="1" applyBorder="1"/>
    <xf numFmtId="0" fontId="4" fillId="3" borderId="1" xfId="0" applyFont="1" applyFill="1" applyBorder="1"/>
    <xf numFmtId="9" fontId="8" fillId="3" borderId="1" xfId="2" applyFont="1" applyFill="1" applyBorder="1" applyAlignment="1">
      <alignment horizontal="right"/>
    </xf>
    <xf numFmtId="9" fontId="8" fillId="3" borderId="1" xfId="2" applyNumberFormat="1" applyFont="1" applyFill="1" applyBorder="1" applyAlignment="1">
      <alignment horizontal="right"/>
    </xf>
    <xf numFmtId="0" fontId="3" fillId="2" borderId="0" xfId="0" applyFont="1" applyFill="1"/>
    <xf numFmtId="0" fontId="7" fillId="2" borderId="1" xfId="0" applyFont="1" applyFill="1" applyBorder="1" applyAlignment="1">
      <alignment wrapText="1"/>
    </xf>
    <xf numFmtId="0" fontId="17" fillId="3" borderId="1" xfId="0" applyFont="1" applyFill="1" applyBorder="1"/>
    <xf numFmtId="6" fontId="17" fillId="3" borderId="1" xfId="0" applyNumberFormat="1" applyFont="1" applyFill="1" applyBorder="1"/>
    <xf numFmtId="9" fontId="17" fillId="3" borderId="1" xfId="0" applyNumberFormat="1" applyFont="1" applyFill="1" applyBorder="1"/>
    <xf numFmtId="0" fontId="19" fillId="2" borderId="0" xfId="0" applyFont="1" applyFill="1" applyAlignment="1"/>
    <xf numFmtId="0" fontId="7" fillId="2" borderId="1" xfId="0" applyFont="1" applyFill="1" applyBorder="1" applyAlignment="1">
      <alignment horizontal="center" wrapText="1"/>
    </xf>
    <xf numFmtId="0" fontId="17" fillId="3" borderId="1" xfId="0" applyFont="1" applyFill="1" applyBorder="1" applyAlignment="1">
      <alignment horizontal="center"/>
    </xf>
    <xf numFmtId="0" fontId="7" fillId="2" borderId="1" xfId="0" applyFont="1" applyFill="1" applyBorder="1"/>
    <xf numFmtId="6" fontId="7" fillId="2" borderId="1" xfId="0" applyNumberFormat="1" applyFont="1" applyFill="1" applyBorder="1"/>
    <xf numFmtId="0" fontId="7" fillId="2" borderId="6" xfId="0" applyFont="1" applyFill="1" applyBorder="1"/>
    <xf numFmtId="0" fontId="7" fillId="2" borderId="7" xfId="0" applyFont="1" applyFill="1" applyBorder="1"/>
    <xf numFmtId="37" fontId="7" fillId="2" borderId="1" xfId="1" applyNumberFormat="1" applyFont="1" applyFill="1" applyBorder="1"/>
    <xf numFmtId="37" fontId="8" fillId="0" borderId="3" xfId="1" applyNumberFormat="1" applyFont="1" applyFill="1" applyBorder="1" applyAlignment="1">
      <alignment horizontal="right"/>
    </xf>
    <xf numFmtId="9" fontId="8" fillId="0" borderId="3" xfId="2" applyFont="1" applyFill="1" applyBorder="1" applyAlignment="1">
      <alignment horizontal="right"/>
    </xf>
    <xf numFmtId="5" fontId="7" fillId="2" borderId="1" xfId="1" applyNumberFormat="1" applyFont="1" applyFill="1" applyBorder="1"/>
    <xf numFmtId="0" fontId="3" fillId="2" borderId="6" xfId="0" applyFont="1" applyFill="1" applyBorder="1"/>
    <xf numFmtId="0" fontId="3" fillId="2" borderId="0" xfId="0" applyFont="1" applyFill="1" applyBorder="1"/>
    <xf numFmtId="0" fontId="7" fillId="2" borderId="1" xfId="0" applyFont="1" applyFill="1" applyBorder="1" applyAlignment="1">
      <alignment horizontal="left" wrapText="1"/>
    </xf>
    <xf numFmtId="0" fontId="3" fillId="0" borderId="1" xfId="0" applyFont="1" applyFill="1" applyBorder="1"/>
    <xf numFmtId="0" fontId="3" fillId="0" borderId="1" xfId="0" applyFont="1" applyFill="1" applyBorder="1" applyAlignment="1">
      <alignment horizontal="left"/>
    </xf>
    <xf numFmtId="0" fontId="3" fillId="0" borderId="1" xfId="0" applyFont="1" applyFill="1" applyBorder="1" applyAlignment="1">
      <alignment horizontal="center"/>
    </xf>
    <xf numFmtId="6" fontId="3" fillId="0" borderId="1" xfId="0" applyNumberFormat="1" applyFont="1" applyFill="1" applyBorder="1"/>
    <xf numFmtId="14" fontId="17" fillId="3" borderId="1" xfId="0" applyNumberFormat="1" applyFont="1" applyFill="1" applyBorder="1" applyAlignment="1">
      <alignment horizontal="center"/>
    </xf>
    <xf numFmtId="10" fontId="17" fillId="3" borderId="1" xfId="0" applyNumberFormat="1" applyFont="1" applyFill="1" applyBorder="1"/>
    <xf numFmtId="10" fontId="3" fillId="2" borderId="1" xfId="0" applyNumberFormat="1" applyFont="1" applyFill="1" applyBorder="1" applyAlignment="1">
      <alignment horizontal="right"/>
    </xf>
    <xf numFmtId="0" fontId="2" fillId="2" borderId="0" xfId="0" applyFont="1" applyFill="1"/>
    <xf numFmtId="10" fontId="3" fillId="2" borderId="1" xfId="0" applyNumberFormat="1" applyFont="1" applyFill="1" applyBorder="1"/>
    <xf numFmtId="10" fontId="3" fillId="2" borderId="1" xfId="2" applyNumberFormat="1" applyFont="1" applyFill="1" applyBorder="1"/>
    <xf numFmtId="0" fontId="7" fillId="2" borderId="0" xfId="0" applyFont="1" applyFill="1" applyBorder="1"/>
    <xf numFmtId="0" fontId="7" fillId="2" borderId="8" xfId="0" applyFont="1" applyFill="1" applyBorder="1"/>
    <xf numFmtId="0" fontId="3" fillId="2" borderId="8" xfId="0" applyFont="1" applyFill="1" applyBorder="1"/>
    <xf numFmtId="5" fontId="17" fillId="3" borderId="1" xfId="3" applyNumberFormat="1" applyFont="1" applyFill="1" applyBorder="1"/>
    <xf numFmtId="0" fontId="13" fillId="2" borderId="0" xfId="0" applyFont="1" applyFill="1" applyBorder="1"/>
    <xf numFmtId="0" fontId="7" fillId="2" borderId="9" xfId="0" applyFont="1" applyFill="1" applyBorder="1"/>
    <xf numFmtId="0" fontId="7" fillId="2" borderId="9" xfId="0" applyFont="1" applyFill="1" applyBorder="1" applyAlignment="1">
      <alignment horizontal="center"/>
    </xf>
    <xf numFmtId="0" fontId="3" fillId="2" borderId="9" xfId="0" applyFont="1" applyFill="1" applyBorder="1"/>
    <xf numFmtId="10" fontId="3" fillId="2" borderId="1" xfId="2" applyNumberFormat="1" applyFont="1" applyFill="1" applyBorder="1" applyAlignment="1">
      <alignment horizontal="right"/>
    </xf>
    <xf numFmtId="14" fontId="17" fillId="3" borderId="1" xfId="0" applyNumberFormat="1" applyFont="1" applyFill="1" applyBorder="1"/>
    <xf numFmtId="10" fontId="17" fillId="3" borderId="1" xfId="0" applyNumberFormat="1" applyFont="1" applyFill="1" applyBorder="1" applyAlignment="1">
      <alignment horizontal="right"/>
    </xf>
    <xf numFmtId="5" fontId="7" fillId="2" borderId="1" xfId="1" applyNumberFormat="1" applyFont="1" applyFill="1" applyBorder="1" applyAlignment="1">
      <alignment horizontal="right"/>
    </xf>
    <xf numFmtId="5" fontId="7" fillId="2" borderId="10" xfId="1" applyNumberFormat="1" applyFont="1" applyFill="1" applyBorder="1"/>
    <xf numFmtId="14" fontId="17" fillId="3" borderId="1" xfId="3" applyNumberFormat="1" applyFont="1" applyFill="1" applyBorder="1"/>
    <xf numFmtId="0" fontId="1" fillId="2" borderId="0" xfId="0" applyFont="1" applyFill="1"/>
    <xf numFmtId="14" fontId="1" fillId="0" borderId="1" xfId="0" applyNumberFormat="1" applyFont="1" applyFill="1" applyBorder="1" applyAlignment="1">
      <alignment horizontal="center"/>
    </xf>
    <xf numFmtId="10" fontId="1" fillId="0" borderId="1" xfId="0" applyNumberFormat="1" applyFont="1" applyFill="1" applyBorder="1"/>
    <xf numFmtId="0" fontId="1" fillId="0" borderId="1" xfId="0" applyFont="1" applyFill="1" applyBorder="1" applyAlignment="1">
      <alignment horizontal="center"/>
    </xf>
    <xf numFmtId="10" fontId="1" fillId="0" borderId="1" xfId="0" applyNumberFormat="1" applyFont="1" applyFill="1" applyBorder="1" applyAlignment="1">
      <alignment horizontal="center"/>
    </xf>
    <xf numFmtId="0" fontId="7" fillId="4" borderId="1" xfId="0" applyFont="1" applyFill="1" applyBorder="1"/>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9" fontId="8" fillId="3" borderId="1" xfId="2" applyFont="1" applyFill="1" applyBorder="1" applyAlignment="1">
      <alignment horizontal="right"/>
    </xf>
    <xf numFmtId="39" fontId="8" fillId="3" borderId="1" xfId="1" applyNumberFormat="1" applyFont="1" applyFill="1" applyBorder="1" applyAlignment="1">
      <alignment horizontal="right"/>
    </xf>
    <xf numFmtId="14" fontId="6" fillId="2" borderId="0" xfId="0" applyNumberFormat="1" applyFont="1" applyFill="1" applyAlignment="1">
      <alignment horizontal="center"/>
    </xf>
    <xf numFmtId="14" fontId="14" fillId="3" borderId="1" xfId="0" applyNumberFormat="1" applyFont="1" applyFill="1" applyBorder="1" applyAlignment="1">
      <alignment horizontal="center"/>
    </xf>
    <xf numFmtId="37" fontId="8" fillId="3" borderId="1" xfId="1" applyNumberFormat="1" applyFont="1" applyFill="1" applyBorder="1" applyAlignment="1">
      <alignment horizontal="right"/>
    </xf>
    <xf numFmtId="164" fontId="8" fillId="3" borderId="1" xfId="1" applyNumberFormat="1" applyFont="1" applyFill="1" applyBorder="1" applyAlignment="1">
      <alignment horizontal="right"/>
    </xf>
    <xf numFmtId="164" fontId="8" fillId="3" borderId="2" xfId="1" applyNumberFormat="1" applyFont="1" applyFill="1" applyBorder="1" applyAlignment="1">
      <alignment horizontal="right"/>
    </xf>
    <xf numFmtId="164" fontId="8" fillId="3" borderId="4" xfId="1" applyNumberFormat="1" applyFont="1" applyFill="1" applyBorder="1" applyAlignment="1">
      <alignment horizontal="right"/>
    </xf>
    <xf numFmtId="0" fontId="4" fillId="2" borderId="0" xfId="0" applyFont="1" applyFill="1" applyAlignment="1">
      <alignment horizontal="center"/>
    </xf>
    <xf numFmtId="37" fontId="8" fillId="3" borderId="2" xfId="1" applyNumberFormat="1" applyFont="1" applyFill="1" applyBorder="1" applyAlignment="1">
      <alignment horizontal="right"/>
    </xf>
    <xf numFmtId="37" fontId="8" fillId="3" borderId="4" xfId="1" applyNumberFormat="1" applyFont="1" applyFill="1" applyBorder="1" applyAlignment="1">
      <alignment horizontal="right"/>
    </xf>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4" borderId="1" xfId="0" applyFont="1" applyFill="1" applyBorder="1" applyAlignment="1">
      <alignment horizontal="center"/>
    </xf>
    <xf numFmtId="0" fontId="20" fillId="2" borderId="0" xfId="0" applyFont="1" applyFill="1" applyBorder="1"/>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3"/>
  <sheetViews>
    <sheetView workbookViewId="0">
      <selection activeCell="A2" sqref="A2"/>
    </sheetView>
  </sheetViews>
  <sheetFormatPr baseColWidth="10" defaultColWidth="8.83203125" defaultRowHeight="13" x14ac:dyDescent="0"/>
  <cols>
    <col min="1" max="1" width="25.1640625" style="1" customWidth="1"/>
    <col min="2" max="2" width="27.33203125" style="1" customWidth="1"/>
    <col min="3" max="3" width="14.6640625" style="1" customWidth="1"/>
    <col min="4" max="4" width="2" style="1" customWidth="1"/>
    <col min="5" max="10" width="12.6640625" style="1" customWidth="1"/>
    <col min="11" max="11" width="8.83203125" style="1"/>
    <col min="12" max="12" width="4.5" style="1" customWidth="1"/>
    <col min="13" max="13" width="11.1640625" style="1" customWidth="1"/>
    <col min="14" max="14" width="13.1640625" style="1" bestFit="1" customWidth="1"/>
    <col min="15" max="16384" width="8.83203125" style="1"/>
  </cols>
  <sheetData>
    <row r="1" spans="1:10" s="10" customFormat="1" ht="21" customHeight="1">
      <c r="A1" s="104" t="s">
        <v>42</v>
      </c>
    </row>
    <row r="2" spans="1:10" s="10" customFormat="1" ht="20" customHeight="1">
      <c r="A2" s="104" t="s">
        <v>11</v>
      </c>
    </row>
    <row r="3" spans="1:10" s="10" customFormat="1" ht="15" customHeight="1">
      <c r="I3" s="11" t="s">
        <v>9</v>
      </c>
      <c r="J3" s="12" t="s">
        <v>93</v>
      </c>
    </row>
    <row r="4" spans="1:10" s="10" customFormat="1" ht="14" customHeight="1"/>
    <row r="5" spans="1:10" s="10" customFormat="1" ht="14" customHeight="1">
      <c r="A5" s="1"/>
      <c r="C5" s="14"/>
      <c r="E5" s="34"/>
      <c r="F5" s="33" t="s">
        <v>41</v>
      </c>
    </row>
    <row r="6" spans="1:10" s="10" customFormat="1" ht="6.75" customHeight="1">
      <c r="A6" s="1"/>
      <c r="C6" s="14"/>
    </row>
    <row r="7" spans="1:10" ht="14" customHeight="1">
      <c r="A7" s="3" t="s">
        <v>10</v>
      </c>
      <c r="B7" s="15" t="s">
        <v>12</v>
      </c>
    </row>
    <row r="8" spans="1:10" ht="14" customHeight="1">
      <c r="A8" s="3" t="s">
        <v>13</v>
      </c>
      <c r="B8" s="16"/>
    </row>
    <row r="9" spans="1:10" ht="6.75" customHeight="1"/>
    <row r="10" spans="1:10" ht="15" customHeight="1">
      <c r="A10" s="3" t="s">
        <v>1</v>
      </c>
      <c r="E10" s="92" t="s">
        <v>35</v>
      </c>
      <c r="F10" s="92"/>
      <c r="G10" s="92" t="s">
        <v>36</v>
      </c>
      <c r="H10" s="92"/>
      <c r="I10" s="92" t="s">
        <v>37</v>
      </c>
      <c r="J10" s="92"/>
    </row>
    <row r="11" spans="1:10" ht="14" customHeight="1">
      <c r="A11" s="5" t="s">
        <v>14</v>
      </c>
      <c r="B11" s="6"/>
      <c r="C11" s="7"/>
      <c r="E11" s="93">
        <v>0</v>
      </c>
      <c r="F11" s="93"/>
      <c r="G11" s="93">
        <v>0</v>
      </c>
      <c r="H11" s="93"/>
      <c r="I11" s="93">
        <v>0</v>
      </c>
      <c r="J11" s="93"/>
    </row>
    <row r="12" spans="1:10" ht="14" customHeight="1">
      <c r="A12" s="5" t="s">
        <v>15</v>
      </c>
      <c r="B12" s="6"/>
      <c r="C12" s="7"/>
      <c r="E12" s="94" t="s">
        <v>28</v>
      </c>
      <c r="F12" s="94"/>
      <c r="G12" s="94" t="s">
        <v>28</v>
      </c>
      <c r="H12" s="94"/>
      <c r="I12" s="94" t="s">
        <v>28</v>
      </c>
      <c r="J12" s="94"/>
    </row>
    <row r="13" spans="1:10" ht="14" customHeight="1">
      <c r="A13" s="5" t="s">
        <v>16</v>
      </c>
      <c r="B13" s="6"/>
      <c r="C13" s="7"/>
      <c r="E13" s="93">
        <v>0</v>
      </c>
      <c r="F13" s="93"/>
      <c r="G13" s="93">
        <v>0</v>
      </c>
      <c r="H13" s="93"/>
      <c r="I13" s="93">
        <v>0</v>
      </c>
      <c r="J13" s="93"/>
    </row>
    <row r="14" spans="1:10" ht="14" customHeight="1">
      <c r="A14" s="5" t="s">
        <v>17</v>
      </c>
      <c r="B14" s="6"/>
      <c r="C14" s="7"/>
      <c r="E14" s="95" t="s">
        <v>28</v>
      </c>
      <c r="F14" s="96"/>
      <c r="G14" s="95" t="s">
        <v>28</v>
      </c>
      <c r="H14" s="96"/>
      <c r="I14" s="95" t="s">
        <v>28</v>
      </c>
      <c r="J14" s="96"/>
    </row>
    <row r="15" spans="1:10" ht="6" customHeight="1">
      <c r="E15" s="2"/>
      <c r="F15" s="2"/>
    </row>
    <row r="16" spans="1:10" ht="14" customHeight="1">
      <c r="A16" s="3" t="s">
        <v>0</v>
      </c>
      <c r="E16" s="91" t="str">
        <f>E10</f>
        <v>as of FYE 12/31/2011</v>
      </c>
      <c r="F16" s="91"/>
      <c r="G16" s="91" t="str">
        <f>G10</f>
        <v>as of FYE 12/31/2010</v>
      </c>
      <c r="H16" s="91"/>
      <c r="I16" s="91" t="str">
        <f>I10</f>
        <v>as of FYE 12/31/2009</v>
      </c>
      <c r="J16" s="91"/>
    </row>
    <row r="17" spans="1:11" ht="14" customHeight="1">
      <c r="A17" s="5" t="s">
        <v>8</v>
      </c>
      <c r="B17" s="6"/>
      <c r="C17" s="7"/>
      <c r="E17" s="93">
        <v>0</v>
      </c>
      <c r="F17" s="93"/>
      <c r="G17" s="93">
        <v>0</v>
      </c>
      <c r="H17" s="93"/>
      <c r="I17" s="93">
        <v>0</v>
      </c>
      <c r="J17" s="93"/>
    </row>
    <row r="18" spans="1:11" ht="14" customHeight="1">
      <c r="A18" s="5" t="s">
        <v>30</v>
      </c>
      <c r="B18" s="6"/>
      <c r="C18" s="7"/>
      <c r="E18" s="89">
        <v>0</v>
      </c>
      <c r="F18" s="89"/>
      <c r="G18" s="89">
        <v>0</v>
      </c>
      <c r="H18" s="89"/>
      <c r="I18" s="89">
        <v>0</v>
      </c>
      <c r="J18" s="89"/>
    </row>
    <row r="19" spans="1:11" ht="14" customHeight="1">
      <c r="A19" s="5" t="s">
        <v>31</v>
      </c>
      <c r="B19" s="6"/>
      <c r="C19" s="7"/>
      <c r="E19" s="90">
        <v>0</v>
      </c>
      <c r="F19" s="90"/>
      <c r="G19" s="90">
        <v>0</v>
      </c>
      <c r="H19" s="90"/>
      <c r="I19" s="90">
        <v>0</v>
      </c>
      <c r="J19" s="90"/>
    </row>
    <row r="20" spans="1:11" ht="14" customHeight="1">
      <c r="A20" s="5" t="s">
        <v>29</v>
      </c>
      <c r="B20" s="17"/>
      <c r="C20" s="7"/>
      <c r="E20" s="89">
        <v>0</v>
      </c>
      <c r="F20" s="89"/>
      <c r="G20" s="89">
        <v>0</v>
      </c>
      <c r="H20" s="89"/>
      <c r="I20" s="89">
        <v>0</v>
      </c>
      <c r="J20" s="89"/>
    </row>
    <row r="21" spans="1:11" ht="7.5" customHeight="1">
      <c r="A21" s="17"/>
      <c r="B21" s="17"/>
      <c r="C21" s="17"/>
      <c r="E21" s="25"/>
      <c r="F21" s="25"/>
      <c r="G21" s="25"/>
      <c r="H21" s="25"/>
      <c r="I21" s="25"/>
      <c r="J21" s="25"/>
    </row>
    <row r="22" spans="1:11" ht="14" customHeight="1">
      <c r="D22" s="24"/>
      <c r="E22" s="4"/>
      <c r="F22" s="4"/>
      <c r="G22" s="4"/>
      <c r="H22" s="4"/>
      <c r="I22" s="4"/>
      <c r="J22" s="4"/>
    </row>
    <row r="23" spans="1:11" ht="14" customHeight="1">
      <c r="D23" s="24"/>
      <c r="E23" s="4" t="s">
        <v>18</v>
      </c>
      <c r="F23" s="4" t="s">
        <v>22</v>
      </c>
      <c r="G23" s="4" t="s">
        <v>18</v>
      </c>
      <c r="H23" s="4" t="s">
        <v>22</v>
      </c>
      <c r="I23" s="4" t="s">
        <v>18</v>
      </c>
      <c r="J23" s="4" t="s">
        <v>22</v>
      </c>
    </row>
    <row r="24" spans="1:11" ht="14" customHeight="1">
      <c r="A24" s="5" t="s">
        <v>19</v>
      </c>
      <c r="B24" s="6"/>
      <c r="C24" s="7"/>
      <c r="E24" s="32">
        <v>0</v>
      </c>
      <c r="F24" s="35">
        <v>0</v>
      </c>
      <c r="G24" s="32">
        <v>0</v>
      </c>
      <c r="H24" s="35">
        <v>0</v>
      </c>
      <c r="I24" s="32">
        <v>0</v>
      </c>
      <c r="J24" s="35">
        <v>0</v>
      </c>
    </row>
    <row r="25" spans="1:11" ht="14" customHeight="1">
      <c r="A25" s="5" t="s">
        <v>20</v>
      </c>
      <c r="B25" s="6"/>
      <c r="C25" s="7"/>
      <c r="E25" s="32">
        <v>0</v>
      </c>
      <c r="F25" s="35">
        <v>0</v>
      </c>
      <c r="G25" s="32">
        <v>0</v>
      </c>
      <c r="H25" s="35">
        <v>0</v>
      </c>
      <c r="I25" s="32">
        <v>0</v>
      </c>
      <c r="J25" s="35">
        <v>0</v>
      </c>
    </row>
    <row r="26" spans="1:11" ht="14" customHeight="1">
      <c r="A26" s="6"/>
      <c r="B26" s="6"/>
      <c r="C26" s="6"/>
      <c r="D26" s="10"/>
      <c r="E26" s="50"/>
      <c r="F26" s="51"/>
      <c r="G26" s="50"/>
      <c r="H26" s="51"/>
      <c r="I26" s="50"/>
      <c r="J26" s="51"/>
      <c r="K26" s="10"/>
    </row>
    <row r="27" spans="1:11" ht="14" customHeight="1">
      <c r="A27" s="5" t="s">
        <v>21</v>
      </c>
      <c r="B27" s="6"/>
      <c r="C27" s="7"/>
      <c r="E27" s="32">
        <v>0</v>
      </c>
      <c r="F27" s="35">
        <v>0</v>
      </c>
      <c r="G27" s="32">
        <v>0</v>
      </c>
      <c r="H27" s="35">
        <v>0</v>
      </c>
      <c r="I27" s="32">
        <v>0</v>
      </c>
      <c r="J27" s="35">
        <v>0</v>
      </c>
    </row>
    <row r="28" spans="1:11" ht="14" customHeight="1">
      <c r="A28" s="5" t="s">
        <v>6</v>
      </c>
      <c r="B28" s="6"/>
      <c r="C28" s="7"/>
      <c r="E28" s="32">
        <v>0</v>
      </c>
      <c r="F28" s="35">
        <v>0</v>
      </c>
      <c r="G28" s="32">
        <v>0</v>
      </c>
      <c r="H28" s="35">
        <v>0</v>
      </c>
      <c r="I28" s="32">
        <v>0</v>
      </c>
      <c r="J28" s="35">
        <v>0</v>
      </c>
    </row>
    <row r="29" spans="1:11" ht="14" customHeight="1">
      <c r="A29" s="5" t="s">
        <v>7</v>
      </c>
      <c r="B29" s="6"/>
      <c r="C29" s="7"/>
      <c r="E29" s="32">
        <v>0</v>
      </c>
      <c r="F29" s="35">
        <v>0</v>
      </c>
      <c r="G29" s="32">
        <v>0</v>
      </c>
      <c r="H29" s="35">
        <v>0</v>
      </c>
      <c r="I29" s="32">
        <v>0</v>
      </c>
      <c r="J29" s="35">
        <v>0</v>
      </c>
    </row>
    <row r="30" spans="1:11" ht="6" customHeight="1"/>
    <row r="31" spans="1:11" ht="14" customHeight="1"/>
    <row r="32" spans="1:11" ht="14" customHeight="1"/>
    <row r="33" spans="1:14" ht="14" customHeight="1"/>
    <row r="34" spans="1:14" ht="14" customHeight="1">
      <c r="A34" s="5" t="s">
        <v>33</v>
      </c>
      <c r="B34" s="6"/>
      <c r="C34" s="7"/>
      <c r="E34" s="32">
        <v>0</v>
      </c>
      <c r="F34" s="35">
        <v>0</v>
      </c>
      <c r="G34" s="32">
        <v>0</v>
      </c>
      <c r="H34" s="35">
        <v>0</v>
      </c>
      <c r="I34" s="32">
        <v>0</v>
      </c>
      <c r="J34" s="35">
        <v>0</v>
      </c>
    </row>
    <row r="35" spans="1:14" ht="14" customHeight="1">
      <c r="A35" s="5" t="s">
        <v>32</v>
      </c>
      <c r="B35" s="6"/>
      <c r="C35" s="7"/>
      <c r="E35" s="32">
        <v>0</v>
      </c>
      <c r="F35" s="35">
        <v>0</v>
      </c>
      <c r="G35" s="32">
        <v>0</v>
      </c>
      <c r="H35" s="35">
        <v>0</v>
      </c>
      <c r="I35" s="32">
        <v>0</v>
      </c>
      <c r="J35" s="35">
        <v>0</v>
      </c>
    </row>
    <row r="36" spans="1:14" ht="14" customHeight="1">
      <c r="A36" s="5" t="s">
        <v>68</v>
      </c>
      <c r="B36" s="6"/>
      <c r="C36" s="7"/>
      <c r="E36" s="32">
        <v>0</v>
      </c>
      <c r="F36" s="35">
        <v>0</v>
      </c>
      <c r="G36" s="32">
        <v>0</v>
      </c>
      <c r="H36" s="35">
        <v>0</v>
      </c>
      <c r="I36" s="32">
        <v>0</v>
      </c>
      <c r="J36" s="35">
        <v>0</v>
      </c>
    </row>
    <row r="37" spans="1:14" ht="6.75" customHeight="1">
      <c r="A37" s="10"/>
      <c r="B37" s="10"/>
      <c r="C37" s="10"/>
      <c r="E37" s="26"/>
      <c r="F37" s="27"/>
      <c r="G37" s="26"/>
      <c r="H37" s="27"/>
      <c r="I37" s="26"/>
      <c r="J37" s="27"/>
    </row>
    <row r="38" spans="1:14" ht="14" customHeight="1">
      <c r="A38" s="3" t="s">
        <v>2</v>
      </c>
      <c r="E38" s="91" t="str">
        <f>E10</f>
        <v>as of FYE 12/31/2011</v>
      </c>
      <c r="F38" s="91"/>
      <c r="G38" s="91" t="str">
        <f>G10</f>
        <v>as of FYE 12/31/2010</v>
      </c>
      <c r="H38" s="91"/>
      <c r="I38" s="91" t="str">
        <f>I10</f>
        <v>as of FYE 12/31/2009</v>
      </c>
      <c r="J38" s="91"/>
    </row>
    <row r="39" spans="1:14" ht="14" customHeight="1">
      <c r="A39" s="5" t="s">
        <v>40</v>
      </c>
      <c r="B39" s="6"/>
      <c r="C39" s="7"/>
      <c r="E39" s="98">
        <v>0</v>
      </c>
      <c r="F39" s="99"/>
      <c r="G39" s="98">
        <v>0</v>
      </c>
      <c r="H39" s="99"/>
      <c r="I39" s="98">
        <v>0</v>
      </c>
      <c r="J39" s="99"/>
      <c r="M39" s="97"/>
      <c r="N39" s="97"/>
    </row>
    <row r="40" spans="1:14" ht="14" customHeight="1">
      <c r="A40" s="5" t="s">
        <v>34</v>
      </c>
      <c r="B40" s="6"/>
      <c r="C40" s="7"/>
      <c r="E40" s="94" t="s">
        <v>28</v>
      </c>
      <c r="F40" s="94"/>
      <c r="G40" s="94" t="s">
        <v>28</v>
      </c>
      <c r="H40" s="94"/>
      <c r="I40" s="94" t="s">
        <v>28</v>
      </c>
      <c r="J40" s="94"/>
      <c r="M40" s="97"/>
      <c r="N40" s="97"/>
    </row>
    <row r="41" spans="1:14" ht="8.25" customHeight="1">
      <c r="M41" s="97"/>
      <c r="N41" s="97"/>
    </row>
    <row r="42" spans="1:14" ht="14" customHeight="1">
      <c r="A42" s="3" t="s">
        <v>5</v>
      </c>
      <c r="E42" s="91" t="str">
        <f>E10</f>
        <v>as of FYE 12/31/2011</v>
      </c>
      <c r="F42" s="91"/>
      <c r="G42" s="91" t="str">
        <f>G10</f>
        <v>as of FYE 12/31/2010</v>
      </c>
      <c r="H42" s="91"/>
      <c r="I42" s="91" t="str">
        <f>I10</f>
        <v>as of FYE 12/31/2009</v>
      </c>
      <c r="J42" s="91"/>
    </row>
    <row r="43" spans="1:14" ht="14" customHeight="1">
      <c r="A43" s="5" t="s">
        <v>3</v>
      </c>
      <c r="B43" s="6"/>
      <c r="C43" s="7"/>
      <c r="E43" s="89">
        <v>0</v>
      </c>
      <c r="F43" s="89"/>
      <c r="G43" s="89">
        <v>0</v>
      </c>
      <c r="H43" s="89"/>
      <c r="I43" s="89">
        <v>0</v>
      </c>
      <c r="J43" s="89"/>
    </row>
    <row r="44" spans="1:14" ht="14" customHeight="1">
      <c r="A44" s="5" t="s">
        <v>4</v>
      </c>
      <c r="B44" s="6"/>
      <c r="C44" s="7"/>
      <c r="E44" s="89">
        <v>0</v>
      </c>
      <c r="F44" s="89"/>
      <c r="G44" s="89">
        <v>0</v>
      </c>
      <c r="H44" s="89"/>
      <c r="I44" s="89">
        <v>0</v>
      </c>
      <c r="J44" s="89"/>
    </row>
    <row r="45" spans="1:14" ht="6.75" customHeight="1"/>
    <row r="46" spans="1:14" ht="14" customHeight="1">
      <c r="A46" s="3" t="s">
        <v>23</v>
      </c>
      <c r="B46" s="22" t="s">
        <v>39</v>
      </c>
      <c r="C46" s="23" t="s">
        <v>24</v>
      </c>
      <c r="D46" s="2"/>
      <c r="E46" s="4" t="s">
        <v>18</v>
      </c>
      <c r="F46" s="4" t="s">
        <v>22</v>
      </c>
      <c r="G46" s="4" t="s">
        <v>18</v>
      </c>
      <c r="H46" s="4" t="s">
        <v>22</v>
      </c>
      <c r="I46" s="4" t="s">
        <v>18</v>
      </c>
      <c r="J46" s="4" t="s">
        <v>22</v>
      </c>
    </row>
    <row r="47" spans="1:14" ht="14" customHeight="1">
      <c r="A47" s="86" t="s">
        <v>25</v>
      </c>
      <c r="B47" s="87"/>
      <c r="C47" s="88"/>
      <c r="D47" s="2"/>
      <c r="E47" s="32">
        <v>0</v>
      </c>
      <c r="F47" s="36">
        <v>0</v>
      </c>
      <c r="G47" s="32">
        <v>0</v>
      </c>
      <c r="H47" s="36">
        <v>0</v>
      </c>
      <c r="I47" s="32">
        <v>0</v>
      </c>
      <c r="J47" s="36">
        <v>0</v>
      </c>
    </row>
    <row r="48" spans="1:14" ht="14" customHeight="1">
      <c r="A48" s="86" t="s">
        <v>26</v>
      </c>
      <c r="B48" s="87"/>
      <c r="C48" s="88"/>
      <c r="D48" s="2"/>
      <c r="E48" s="32">
        <v>0</v>
      </c>
      <c r="F48" s="36">
        <v>0</v>
      </c>
      <c r="G48" s="32">
        <v>0</v>
      </c>
      <c r="H48" s="36">
        <v>0</v>
      </c>
      <c r="I48" s="32">
        <v>0</v>
      </c>
      <c r="J48" s="36">
        <v>0</v>
      </c>
    </row>
    <row r="49" spans="1:10" ht="14" customHeight="1">
      <c r="A49" s="86" t="s">
        <v>27</v>
      </c>
      <c r="B49" s="87"/>
      <c r="C49" s="88"/>
      <c r="D49" s="2"/>
      <c r="E49" s="32">
        <v>0</v>
      </c>
      <c r="F49" s="36">
        <v>0</v>
      </c>
      <c r="G49" s="32">
        <v>0</v>
      </c>
      <c r="H49" s="36">
        <v>0</v>
      </c>
      <c r="I49" s="32">
        <v>0</v>
      </c>
      <c r="J49" s="36">
        <v>0</v>
      </c>
    </row>
    <row r="50" spans="1:10" ht="14" customHeight="1">
      <c r="A50" s="86" t="s">
        <v>38</v>
      </c>
      <c r="B50" s="87"/>
      <c r="C50" s="88"/>
      <c r="D50" s="2"/>
      <c r="E50" s="32">
        <v>0</v>
      </c>
      <c r="F50" s="36">
        <v>0</v>
      </c>
      <c r="G50" s="32">
        <v>0</v>
      </c>
      <c r="H50" s="36">
        <v>0</v>
      </c>
      <c r="I50" s="32">
        <v>0</v>
      </c>
      <c r="J50" s="36">
        <v>0</v>
      </c>
    </row>
    <row r="51" spans="1:10" ht="14" customHeight="1">
      <c r="A51" s="86" t="s">
        <v>69</v>
      </c>
      <c r="B51" s="87"/>
      <c r="C51" s="88"/>
      <c r="D51" s="2"/>
      <c r="E51" s="32">
        <v>0</v>
      </c>
      <c r="F51" s="36">
        <v>0</v>
      </c>
      <c r="G51" s="32">
        <v>0</v>
      </c>
      <c r="H51" s="36">
        <v>0</v>
      </c>
      <c r="I51" s="32"/>
      <c r="J51" s="36">
        <v>0</v>
      </c>
    </row>
    <row r="52" spans="1:10">
      <c r="A52" s="19"/>
      <c r="B52" s="19"/>
      <c r="C52" s="18"/>
      <c r="D52" s="9"/>
      <c r="E52" s="20"/>
      <c r="F52" s="21"/>
      <c r="G52" s="20"/>
      <c r="H52" s="21"/>
      <c r="I52" s="20"/>
      <c r="J52" s="21"/>
    </row>
    <row r="53" spans="1:10">
      <c r="A53" s="19"/>
      <c r="B53" s="19"/>
      <c r="C53" s="18"/>
      <c r="D53" s="9"/>
      <c r="E53" s="20"/>
      <c r="F53" s="21"/>
      <c r="G53" s="20"/>
      <c r="H53" s="21"/>
      <c r="I53" s="20"/>
      <c r="J53" s="21"/>
    </row>
  </sheetData>
  <mergeCells count="54">
    <mergeCell ref="M39:N41"/>
    <mergeCell ref="E44:F44"/>
    <mergeCell ref="G44:H44"/>
    <mergeCell ref="I44:J44"/>
    <mergeCell ref="E39:F39"/>
    <mergeCell ref="G39:H39"/>
    <mergeCell ref="I39:J39"/>
    <mergeCell ref="E42:F42"/>
    <mergeCell ref="G42:H42"/>
    <mergeCell ref="I42:J42"/>
    <mergeCell ref="E43:F43"/>
    <mergeCell ref="G43:H43"/>
    <mergeCell ref="I43:J43"/>
    <mergeCell ref="E40:F40"/>
    <mergeCell ref="G40:H40"/>
    <mergeCell ref="I40:J40"/>
    <mergeCell ref="G38:H38"/>
    <mergeCell ref="I38:J38"/>
    <mergeCell ref="E20:F20"/>
    <mergeCell ref="G20:H20"/>
    <mergeCell ref="I20:J20"/>
    <mergeCell ref="G19:H19"/>
    <mergeCell ref="E17:F17"/>
    <mergeCell ref="G17:H17"/>
    <mergeCell ref="E12:F12"/>
    <mergeCell ref="I19:J19"/>
    <mergeCell ref="I17:J17"/>
    <mergeCell ref="E13:F13"/>
    <mergeCell ref="E14:F14"/>
    <mergeCell ref="G18:H18"/>
    <mergeCell ref="I18:J18"/>
    <mergeCell ref="G13:H13"/>
    <mergeCell ref="G14:H14"/>
    <mergeCell ref="E10:F10"/>
    <mergeCell ref="G10:H10"/>
    <mergeCell ref="I10:J10"/>
    <mergeCell ref="E11:F11"/>
    <mergeCell ref="E16:F16"/>
    <mergeCell ref="G16:H16"/>
    <mergeCell ref="I16:J16"/>
    <mergeCell ref="G11:H11"/>
    <mergeCell ref="I11:J11"/>
    <mergeCell ref="I12:J12"/>
    <mergeCell ref="I13:J13"/>
    <mergeCell ref="I14:J14"/>
    <mergeCell ref="G12:H12"/>
    <mergeCell ref="A48:C48"/>
    <mergeCell ref="A49:C49"/>
    <mergeCell ref="A50:C50"/>
    <mergeCell ref="A51:C51"/>
    <mergeCell ref="E18:F18"/>
    <mergeCell ref="A47:C47"/>
    <mergeCell ref="E19:F19"/>
    <mergeCell ref="E38:F38"/>
  </mergeCells>
  <pageMargins left="0.7" right="0.7" top="0.25" bottom="0.2" header="0.3" footer="0.3"/>
  <pageSetup scale="85" orientation="landscape"/>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zoomScale="115" zoomScaleNormal="115" zoomScalePageLayoutView="115" workbookViewId="0">
      <selection sqref="A1:XFD1"/>
    </sheetView>
  </sheetViews>
  <sheetFormatPr baseColWidth="10" defaultColWidth="8.83203125" defaultRowHeight="12" x14ac:dyDescent="0"/>
  <cols>
    <col min="1" max="1" width="2.5" style="8" customWidth="1"/>
    <col min="2" max="2" width="17.1640625" style="37" customWidth="1"/>
    <col min="3" max="3" width="11.83203125" style="37" customWidth="1"/>
    <col min="4" max="4" width="8.83203125" style="37"/>
    <col min="5" max="5" width="13.33203125" style="37" customWidth="1"/>
    <col min="6" max="6" width="10.1640625" style="37" bestFit="1" customWidth="1"/>
    <col min="7" max="8" width="10.5" style="37" customWidth="1"/>
    <col min="9" max="9" width="13.33203125" style="37" customWidth="1"/>
    <col min="10" max="10" width="11.5" style="37" customWidth="1"/>
    <col min="11" max="15" width="10.6640625" style="37" customWidth="1"/>
    <col min="16" max="16" width="11.5" style="37" customWidth="1"/>
    <col min="17" max="17" width="13.33203125" style="37" customWidth="1"/>
    <col min="18" max="16384" width="8.83203125" style="37"/>
  </cols>
  <sheetData>
    <row r="1" spans="1:17" ht="17">
      <c r="A1" s="13" t="s">
        <v>42</v>
      </c>
    </row>
    <row r="2" spans="1:17" ht="15">
      <c r="A2" s="28" t="s">
        <v>72</v>
      </c>
      <c r="O2" s="29" t="s">
        <v>9</v>
      </c>
      <c r="P2" s="29" t="str">
        <f>'Portfolio Stats'!J3</f>
        <v>1.7.13</v>
      </c>
    </row>
    <row r="3" spans="1:17" ht="13">
      <c r="J3" s="34"/>
      <c r="K3" s="33" t="s">
        <v>41</v>
      </c>
      <c r="L3" s="10"/>
      <c r="M3" s="10"/>
    </row>
    <row r="7" spans="1:17" s="30" customFormat="1">
      <c r="A7" s="31" t="s">
        <v>87</v>
      </c>
      <c r="B7" s="37"/>
      <c r="C7" s="37"/>
      <c r="D7" s="37"/>
      <c r="E7" s="37"/>
      <c r="F7" s="37"/>
      <c r="G7" s="37"/>
      <c r="H7" s="37"/>
      <c r="I7" s="37"/>
      <c r="J7" s="37"/>
      <c r="K7" s="37"/>
    </row>
    <row r="8" spans="1:17" s="30" customFormat="1">
      <c r="A8" s="42" t="s">
        <v>83</v>
      </c>
      <c r="B8" s="37"/>
      <c r="C8" s="37"/>
      <c r="D8" s="37"/>
      <c r="E8" s="37"/>
      <c r="F8" s="37"/>
      <c r="G8" s="37"/>
      <c r="H8" s="37"/>
      <c r="I8" s="37"/>
      <c r="J8" s="37"/>
      <c r="K8" s="37"/>
    </row>
    <row r="9" spans="1:17" s="30" customFormat="1">
      <c r="A9" s="42"/>
      <c r="B9" s="37"/>
      <c r="C9" s="37"/>
      <c r="D9" s="37"/>
      <c r="E9" s="37"/>
      <c r="F9" s="37"/>
      <c r="G9" s="37"/>
      <c r="H9" s="37"/>
      <c r="I9" s="37"/>
      <c r="J9" s="37"/>
      <c r="K9" s="37"/>
    </row>
    <row r="10" spans="1:17" ht="15" customHeight="1">
      <c r="B10" s="47"/>
      <c r="C10" s="47"/>
      <c r="D10" s="47"/>
      <c r="E10" s="47"/>
      <c r="F10" s="47"/>
      <c r="G10" s="47"/>
      <c r="H10" s="48"/>
      <c r="I10" s="100" t="s">
        <v>79</v>
      </c>
      <c r="J10" s="101"/>
      <c r="K10" s="101"/>
      <c r="L10" s="101"/>
      <c r="M10" s="102"/>
      <c r="N10" s="100" t="s">
        <v>51</v>
      </c>
      <c r="O10" s="101"/>
      <c r="P10" s="101"/>
      <c r="Q10" s="102"/>
    </row>
    <row r="11" spans="1:17" ht="51.75" customHeight="1">
      <c r="B11" s="38" t="s">
        <v>50</v>
      </c>
      <c r="C11" s="38" t="s">
        <v>49</v>
      </c>
      <c r="D11" s="43" t="s">
        <v>74</v>
      </c>
      <c r="E11" s="43" t="s">
        <v>48</v>
      </c>
      <c r="F11" s="43" t="s">
        <v>61</v>
      </c>
      <c r="G11" s="43" t="s">
        <v>73</v>
      </c>
      <c r="H11" s="43" t="s">
        <v>75</v>
      </c>
      <c r="I11" s="43" t="s">
        <v>81</v>
      </c>
      <c r="J11" s="43" t="s">
        <v>76</v>
      </c>
      <c r="K11" s="43" t="s">
        <v>77</v>
      </c>
      <c r="L11" s="43" t="s">
        <v>78</v>
      </c>
      <c r="M11" s="43" t="s">
        <v>47</v>
      </c>
      <c r="N11" s="43" t="s">
        <v>46</v>
      </c>
      <c r="O11" s="43" t="s">
        <v>45</v>
      </c>
      <c r="P11" s="43" t="s">
        <v>80</v>
      </c>
      <c r="Q11" s="43" t="s">
        <v>82</v>
      </c>
    </row>
    <row r="12" spans="1:17">
      <c r="A12" s="37">
        <v>1</v>
      </c>
      <c r="B12" s="39" t="s">
        <v>70</v>
      </c>
      <c r="C12" s="39" t="s">
        <v>43</v>
      </c>
      <c r="D12" s="44">
        <v>2008</v>
      </c>
      <c r="E12" s="40">
        <v>42000000</v>
      </c>
      <c r="F12" s="60">
        <v>40908</v>
      </c>
      <c r="G12" s="39">
        <v>4</v>
      </c>
      <c r="H12" s="39">
        <v>2</v>
      </c>
      <c r="I12" s="40">
        <v>0</v>
      </c>
      <c r="J12" s="40">
        <v>0</v>
      </c>
      <c r="K12" s="40">
        <v>0</v>
      </c>
      <c r="L12" s="40">
        <v>0</v>
      </c>
      <c r="M12" s="40">
        <v>0</v>
      </c>
      <c r="N12" s="40">
        <v>0</v>
      </c>
      <c r="O12" s="40">
        <v>0</v>
      </c>
      <c r="P12" s="40">
        <v>0</v>
      </c>
      <c r="Q12" s="40">
        <v>0</v>
      </c>
    </row>
    <row r="13" spans="1:17">
      <c r="A13" s="37">
        <f>A12+1</f>
        <v>2</v>
      </c>
      <c r="B13" s="39" t="s">
        <v>71</v>
      </c>
      <c r="C13" s="39" t="s">
        <v>44</v>
      </c>
      <c r="D13" s="44">
        <v>2010</v>
      </c>
      <c r="E13" s="40">
        <v>100000000</v>
      </c>
      <c r="F13" s="60">
        <v>40908</v>
      </c>
      <c r="G13" s="39">
        <v>30</v>
      </c>
      <c r="H13" s="39">
        <v>25</v>
      </c>
      <c r="I13" s="40">
        <v>0</v>
      </c>
      <c r="J13" s="40">
        <v>0</v>
      </c>
      <c r="K13" s="40">
        <v>0</v>
      </c>
      <c r="L13" s="40">
        <v>0</v>
      </c>
      <c r="M13" s="40">
        <v>0</v>
      </c>
      <c r="N13" s="40">
        <v>0</v>
      </c>
      <c r="O13" s="40">
        <v>0</v>
      </c>
      <c r="P13" s="40">
        <v>0</v>
      </c>
      <c r="Q13" s="40">
        <v>0</v>
      </c>
    </row>
    <row r="14" spans="1:17">
      <c r="A14" s="37">
        <f t="shared" ref="A14:A21" si="0">A13+1</f>
        <v>3</v>
      </c>
      <c r="B14" s="39"/>
      <c r="C14" s="39"/>
      <c r="D14" s="44"/>
      <c r="E14" s="40"/>
      <c r="F14" s="44"/>
      <c r="G14" s="39"/>
      <c r="H14" s="39"/>
      <c r="I14" s="40"/>
      <c r="J14" s="40"/>
      <c r="K14" s="40"/>
      <c r="L14" s="40"/>
      <c r="M14" s="40"/>
      <c r="N14" s="40"/>
      <c r="O14" s="40"/>
      <c r="P14" s="40"/>
      <c r="Q14" s="40"/>
    </row>
    <row r="15" spans="1:17">
      <c r="A15" s="37">
        <f t="shared" si="0"/>
        <v>4</v>
      </c>
      <c r="B15" s="39"/>
      <c r="C15" s="39"/>
      <c r="D15" s="44"/>
      <c r="E15" s="40"/>
      <c r="F15" s="44"/>
      <c r="G15" s="39"/>
      <c r="H15" s="39"/>
      <c r="I15" s="40"/>
      <c r="J15" s="40"/>
      <c r="K15" s="40"/>
      <c r="L15" s="40"/>
      <c r="M15" s="40"/>
      <c r="N15" s="40"/>
      <c r="O15" s="40"/>
      <c r="P15" s="40"/>
      <c r="Q15" s="40"/>
    </row>
    <row r="16" spans="1:17">
      <c r="A16" s="37">
        <f t="shared" si="0"/>
        <v>5</v>
      </c>
      <c r="B16" s="39"/>
      <c r="C16" s="39"/>
      <c r="D16" s="44"/>
      <c r="E16" s="40"/>
      <c r="F16" s="44"/>
      <c r="G16" s="39"/>
      <c r="H16" s="39"/>
      <c r="I16" s="40"/>
      <c r="J16" s="40"/>
      <c r="K16" s="40"/>
      <c r="L16" s="40"/>
      <c r="M16" s="40"/>
      <c r="N16" s="40"/>
      <c r="O16" s="40"/>
      <c r="P16" s="40"/>
      <c r="Q16" s="40"/>
    </row>
    <row r="17" spans="1:17">
      <c r="A17" s="37">
        <f t="shared" si="0"/>
        <v>6</v>
      </c>
      <c r="B17" s="39"/>
      <c r="C17" s="39"/>
      <c r="D17" s="44"/>
      <c r="E17" s="40"/>
      <c r="F17" s="44"/>
      <c r="G17" s="39"/>
      <c r="H17" s="39"/>
      <c r="I17" s="40"/>
      <c r="J17" s="40"/>
      <c r="K17" s="40"/>
      <c r="L17" s="40"/>
      <c r="M17" s="40"/>
      <c r="N17" s="40"/>
      <c r="O17" s="40"/>
      <c r="P17" s="40"/>
      <c r="Q17" s="40"/>
    </row>
    <row r="18" spans="1:17">
      <c r="A18" s="37">
        <f t="shared" si="0"/>
        <v>7</v>
      </c>
      <c r="B18" s="39"/>
      <c r="C18" s="39"/>
      <c r="D18" s="44"/>
      <c r="E18" s="40"/>
      <c r="F18" s="44"/>
      <c r="G18" s="39"/>
      <c r="H18" s="39"/>
      <c r="I18" s="40"/>
      <c r="J18" s="40"/>
      <c r="K18" s="40"/>
      <c r="L18" s="40"/>
      <c r="M18" s="40"/>
      <c r="N18" s="40"/>
      <c r="O18" s="40"/>
      <c r="P18" s="40"/>
      <c r="Q18" s="40"/>
    </row>
    <row r="19" spans="1:17">
      <c r="A19" s="37">
        <f t="shared" si="0"/>
        <v>8</v>
      </c>
      <c r="B19" s="39"/>
      <c r="C19" s="39"/>
      <c r="D19" s="44"/>
      <c r="E19" s="40"/>
      <c r="F19" s="44"/>
      <c r="G19" s="39"/>
      <c r="H19" s="39"/>
      <c r="I19" s="40"/>
      <c r="J19" s="40"/>
      <c r="K19" s="40"/>
      <c r="L19" s="40"/>
      <c r="M19" s="40"/>
      <c r="N19" s="40"/>
      <c r="O19" s="40"/>
      <c r="P19" s="40"/>
      <c r="Q19" s="40"/>
    </row>
    <row r="20" spans="1:17">
      <c r="A20" s="37">
        <f t="shared" si="0"/>
        <v>9</v>
      </c>
      <c r="B20" s="39"/>
      <c r="C20" s="39"/>
      <c r="D20" s="44"/>
      <c r="E20" s="40"/>
      <c r="F20" s="44"/>
      <c r="G20" s="39"/>
      <c r="H20" s="39"/>
      <c r="I20" s="40"/>
      <c r="J20" s="40"/>
      <c r="K20" s="40"/>
      <c r="L20" s="40"/>
      <c r="M20" s="40"/>
      <c r="N20" s="40"/>
      <c r="O20" s="40"/>
      <c r="P20" s="40"/>
      <c r="Q20" s="40"/>
    </row>
    <row r="21" spans="1:17">
      <c r="A21" s="37">
        <f t="shared" si="0"/>
        <v>10</v>
      </c>
      <c r="B21" s="39"/>
      <c r="C21" s="39"/>
      <c r="D21" s="44"/>
      <c r="E21" s="40"/>
      <c r="F21" s="44"/>
      <c r="G21" s="39"/>
      <c r="H21" s="39"/>
      <c r="I21" s="40"/>
      <c r="J21" s="40"/>
      <c r="K21" s="40"/>
      <c r="L21" s="40"/>
      <c r="M21" s="40"/>
      <c r="N21" s="40"/>
      <c r="O21" s="40"/>
      <c r="P21" s="40"/>
      <c r="Q21" s="40"/>
    </row>
    <row r="22" spans="1:17">
      <c r="B22" s="45" t="s">
        <v>84</v>
      </c>
      <c r="C22" s="45"/>
      <c r="D22" s="45"/>
      <c r="E22" s="46">
        <f>SUM(E12:E21)</f>
        <v>142000000</v>
      </c>
      <c r="F22" s="45"/>
      <c r="G22" s="49">
        <f>SUM(G12:G21)</f>
        <v>34</v>
      </c>
      <c r="H22" s="49">
        <f>SUM(H12:H21)</f>
        <v>27</v>
      </c>
      <c r="I22" s="52">
        <f>SUM(I12:I21)</f>
        <v>0</v>
      </c>
      <c r="J22" s="52">
        <f>SUM(J12:J21)</f>
        <v>0</v>
      </c>
      <c r="K22" s="52">
        <f t="shared" ref="K22:Q22" si="1">SUM(K12:K21)</f>
        <v>0</v>
      </c>
      <c r="L22" s="52">
        <f t="shared" si="1"/>
        <v>0</v>
      </c>
      <c r="M22" s="52">
        <f t="shared" si="1"/>
        <v>0</v>
      </c>
      <c r="N22" s="52">
        <f t="shared" si="1"/>
        <v>0</v>
      </c>
      <c r="O22" s="52">
        <f t="shared" si="1"/>
        <v>0</v>
      </c>
      <c r="P22" s="52">
        <f t="shared" si="1"/>
        <v>0</v>
      </c>
      <c r="Q22" s="52">
        <f t="shared" si="1"/>
        <v>0</v>
      </c>
    </row>
    <row r="23" spans="1:17">
      <c r="B23" s="80" t="s">
        <v>94</v>
      </c>
      <c r="H23" s="29"/>
      <c r="I23" s="29"/>
      <c r="J23" s="29"/>
      <c r="K23" s="29"/>
      <c r="L23" s="29"/>
      <c r="M23" s="29"/>
    </row>
    <row r="24" spans="1:17">
      <c r="B24" s="80" t="s">
        <v>95</v>
      </c>
    </row>
    <row r="25" spans="1:17">
      <c r="B25" s="63" t="s">
        <v>85</v>
      </c>
    </row>
  </sheetData>
  <mergeCells count="2">
    <mergeCell ref="N10:Q10"/>
    <mergeCell ref="I10:M10"/>
  </mergeCells>
  <dataValidations count="1">
    <dataValidation type="list" allowBlank="1" showInputMessage="1" showErrorMessage="1" sqref="C12:C21">
      <formula1>"Multi-Investor, Proprietary, Guaranteed,Other"</formula1>
    </dataValidation>
  </dataValidations>
  <pageMargins left="0.5" right="0.5" top="0.75" bottom="0.75" header="0.3" footer="0.3"/>
  <pageSetup paperSize="5" scale="75"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36"/>
  <sheetViews>
    <sheetView zoomScale="115" zoomScaleNormal="115" zoomScalePageLayoutView="115" workbookViewId="0">
      <selection sqref="A1:A2"/>
    </sheetView>
  </sheetViews>
  <sheetFormatPr baseColWidth="10" defaultColWidth="8.83203125" defaultRowHeight="12" x14ac:dyDescent="0"/>
  <cols>
    <col min="1" max="1" width="2.6640625" style="37" customWidth="1"/>
    <col min="2" max="2" width="16.6640625" style="37" customWidth="1"/>
    <col min="3" max="3" width="13" style="37" customWidth="1"/>
    <col min="4" max="4" width="8.83203125" style="37"/>
    <col min="5" max="5" width="12.6640625" style="37" bestFit="1" customWidth="1"/>
    <col min="6" max="6" width="11.1640625" style="37" customWidth="1"/>
    <col min="7" max="9" width="8.83203125" style="37"/>
    <col min="10" max="11" width="12.6640625" style="37" customWidth="1"/>
    <col min="12" max="12" width="8.83203125" style="37"/>
    <col min="13" max="14" width="12.6640625" style="37" customWidth="1"/>
    <col min="15" max="15" width="9" style="37" customWidth="1"/>
    <col min="16" max="17" width="12.6640625" style="37" customWidth="1"/>
    <col min="18" max="18" width="8.83203125" style="37"/>
    <col min="19" max="20" width="12.6640625" style="37" customWidth="1"/>
    <col min="21" max="16384" width="8.83203125" style="37"/>
  </cols>
  <sheetData>
    <row r="1" spans="1:21" ht="17">
      <c r="A1" s="13" t="s">
        <v>42</v>
      </c>
    </row>
    <row r="2" spans="1:21" ht="15">
      <c r="A2" s="28" t="s">
        <v>67</v>
      </c>
      <c r="M2" s="29" t="s">
        <v>9</v>
      </c>
      <c r="N2" s="29" t="str">
        <f>'Portfolio Stats'!J3</f>
        <v>1.7.13</v>
      </c>
    </row>
    <row r="3" spans="1:21" ht="13">
      <c r="H3" s="34"/>
      <c r="I3" s="33" t="s">
        <v>41</v>
      </c>
      <c r="J3" s="10"/>
      <c r="K3" s="10"/>
    </row>
    <row r="7" spans="1:21" s="30" customFormat="1">
      <c r="A7" s="31" t="s">
        <v>87</v>
      </c>
      <c r="B7" s="37"/>
      <c r="C7" s="37"/>
      <c r="D7" s="37"/>
      <c r="E7" s="37"/>
      <c r="F7" s="37"/>
      <c r="G7" s="37"/>
      <c r="H7" s="37"/>
      <c r="I7" s="37"/>
      <c r="J7" s="37"/>
      <c r="K7" s="37"/>
    </row>
    <row r="8" spans="1:21" s="30" customFormat="1">
      <c r="A8" s="42" t="s">
        <v>83</v>
      </c>
      <c r="B8" s="37"/>
      <c r="C8" s="37"/>
      <c r="D8" s="37"/>
      <c r="E8" s="37"/>
      <c r="F8" s="37"/>
      <c r="G8" s="37"/>
      <c r="H8" s="37"/>
      <c r="I8" s="37"/>
      <c r="J8" s="37"/>
      <c r="K8" s="37"/>
    </row>
    <row r="9" spans="1:21" s="30" customFormat="1">
      <c r="A9" s="42"/>
      <c r="B9" s="37"/>
      <c r="C9" s="37"/>
      <c r="D9" s="37"/>
      <c r="E9" s="37"/>
      <c r="F9" s="37"/>
      <c r="G9" s="37"/>
      <c r="H9" s="37"/>
      <c r="I9" s="37"/>
      <c r="J9" s="37"/>
      <c r="K9" s="37"/>
    </row>
    <row r="10" spans="1:21">
      <c r="A10" s="54"/>
      <c r="B10" s="85" t="s">
        <v>96</v>
      </c>
      <c r="C10" s="53"/>
      <c r="D10" s="53"/>
      <c r="E10" s="53"/>
      <c r="F10" s="53"/>
      <c r="G10" s="103" t="s">
        <v>66</v>
      </c>
      <c r="H10" s="103"/>
      <c r="I10" s="103"/>
      <c r="J10" s="103" t="s">
        <v>65</v>
      </c>
      <c r="K10" s="103"/>
      <c r="L10" s="103"/>
      <c r="M10" s="103" t="s">
        <v>64</v>
      </c>
      <c r="N10" s="103"/>
      <c r="O10" s="103"/>
      <c r="P10" s="103" t="s">
        <v>63</v>
      </c>
      <c r="Q10" s="103"/>
      <c r="R10" s="103"/>
      <c r="S10" s="103" t="s">
        <v>62</v>
      </c>
      <c r="T10" s="103"/>
      <c r="U10" s="103"/>
    </row>
    <row r="11" spans="1:21" ht="27.75" customHeight="1">
      <c r="A11" s="54"/>
      <c r="B11" s="55" t="s">
        <v>50</v>
      </c>
      <c r="C11" s="55" t="s">
        <v>49</v>
      </c>
      <c r="D11" s="43" t="s">
        <v>74</v>
      </c>
      <c r="E11" s="43" t="s">
        <v>48</v>
      </c>
      <c r="F11" s="43" t="s">
        <v>61</v>
      </c>
      <c r="G11" s="43" t="s">
        <v>60</v>
      </c>
      <c r="H11" s="43" t="s">
        <v>59</v>
      </c>
      <c r="I11" s="43" t="s">
        <v>58</v>
      </c>
      <c r="J11" s="43" t="s">
        <v>60</v>
      </c>
      <c r="K11" s="43" t="s">
        <v>59</v>
      </c>
      <c r="L11" s="43" t="s">
        <v>58</v>
      </c>
      <c r="M11" s="43" t="s">
        <v>60</v>
      </c>
      <c r="N11" s="43" t="s">
        <v>59</v>
      </c>
      <c r="O11" s="43" t="s">
        <v>58</v>
      </c>
      <c r="P11" s="43" t="s">
        <v>60</v>
      </c>
      <c r="Q11" s="43" t="s">
        <v>59</v>
      </c>
      <c r="R11" s="43" t="s">
        <v>58</v>
      </c>
      <c r="S11" s="43" t="s">
        <v>60</v>
      </c>
      <c r="T11" s="43" t="s">
        <v>59</v>
      </c>
      <c r="U11" s="43" t="s">
        <v>58</v>
      </c>
    </row>
    <row r="12" spans="1:21">
      <c r="A12" s="54">
        <f>'Portfolio LT Performance'!A12</f>
        <v>1</v>
      </c>
      <c r="B12" s="56" t="str">
        <f>'Portfolio LT Performance'!B12</f>
        <v>Ex. Fund 1</v>
      </c>
      <c r="C12" s="57" t="str">
        <f>'Portfolio LT Performance'!C12</f>
        <v>Proprietary</v>
      </c>
      <c r="D12" s="58">
        <f>'Portfolio LT Performance'!D12</f>
        <v>2008</v>
      </c>
      <c r="E12" s="59">
        <f>'Portfolio LT Performance'!E12</f>
        <v>42000000</v>
      </c>
      <c r="F12" s="60">
        <v>40908</v>
      </c>
      <c r="G12" s="61">
        <v>0.05</v>
      </c>
      <c r="H12" s="61">
        <v>4.9000000000000002E-2</v>
      </c>
      <c r="I12" s="62">
        <f t="shared" ref="I12:I21" si="0">(H12-G12)/G12</f>
        <v>-2.0000000000000018E-2</v>
      </c>
      <c r="J12" s="40">
        <v>40740000</v>
      </c>
      <c r="K12" s="40">
        <v>41000000</v>
      </c>
      <c r="L12" s="62">
        <f t="shared" ref="L12:L21" si="1">(K12-J12)/J12</f>
        <v>6.3819342169857633E-3</v>
      </c>
      <c r="M12" s="40">
        <v>1222200</v>
      </c>
      <c r="N12" s="40">
        <v>840000</v>
      </c>
      <c r="O12" s="62">
        <f t="shared" ref="O12:O21" si="2">(N12-M12)/M12</f>
        <v>-0.3127147766323024</v>
      </c>
      <c r="P12" s="40">
        <v>3259200</v>
      </c>
      <c r="Q12" s="40">
        <v>3159200</v>
      </c>
      <c r="R12" s="62">
        <f t="shared" ref="R12:R21" si="3">(Q12-P12)/P12</f>
        <v>-3.0682376043200784E-2</v>
      </c>
      <c r="S12" s="40">
        <v>4074000</v>
      </c>
      <c r="T12" s="40">
        <v>4074000</v>
      </c>
      <c r="U12" s="62">
        <f t="shared" ref="U12:U21" si="4">(T12-S12)/S12</f>
        <v>0</v>
      </c>
    </row>
    <row r="13" spans="1:21">
      <c r="A13" s="54">
        <f>'Portfolio LT Performance'!A13</f>
        <v>2</v>
      </c>
      <c r="B13" s="56" t="str">
        <f>'Portfolio LT Performance'!B13</f>
        <v>Ex. Fund 2</v>
      </c>
      <c r="C13" s="57" t="str">
        <f>'Portfolio LT Performance'!C13</f>
        <v>Multi-Investor</v>
      </c>
      <c r="D13" s="58">
        <f>'Portfolio LT Performance'!D13</f>
        <v>2010</v>
      </c>
      <c r="E13" s="59">
        <f>'Portfolio LT Performance'!E13</f>
        <v>100000000</v>
      </c>
      <c r="F13" s="60">
        <v>40908</v>
      </c>
      <c r="G13" s="61">
        <v>7.0000000000000007E-2</v>
      </c>
      <c r="H13" s="61">
        <v>7.4999999999999997E-2</v>
      </c>
      <c r="I13" s="62">
        <f t="shared" si="0"/>
        <v>7.1428571428571286E-2</v>
      </c>
      <c r="J13" s="40">
        <v>97000000</v>
      </c>
      <c r="K13" s="40">
        <v>101000000</v>
      </c>
      <c r="L13" s="62">
        <f t="shared" si="1"/>
        <v>4.1237113402061855E-2</v>
      </c>
      <c r="M13" s="40">
        <v>2910000</v>
      </c>
      <c r="N13" s="40">
        <v>4000000</v>
      </c>
      <c r="O13" s="62">
        <f t="shared" si="2"/>
        <v>0.37457044673539519</v>
      </c>
      <c r="P13" s="40">
        <v>7760000</v>
      </c>
      <c r="Q13" s="40">
        <v>7860000</v>
      </c>
      <c r="R13" s="62">
        <f t="shared" si="3"/>
        <v>1.2886597938144329E-2</v>
      </c>
      <c r="S13" s="40">
        <v>9700000</v>
      </c>
      <c r="T13" s="40">
        <v>9700000</v>
      </c>
      <c r="U13" s="62">
        <f t="shared" si="4"/>
        <v>0</v>
      </c>
    </row>
    <row r="14" spans="1:21">
      <c r="A14" s="54">
        <f>'Portfolio LT Performance'!A14</f>
        <v>3</v>
      </c>
      <c r="B14" s="57">
        <f>'Portfolio LT Performance'!B14</f>
        <v>0</v>
      </c>
      <c r="C14" s="57">
        <f>'Portfolio LT Performance'!C14</f>
        <v>0</v>
      </c>
      <c r="D14" s="58">
        <f>'Portfolio LT Performance'!D14</f>
        <v>0</v>
      </c>
      <c r="E14" s="59">
        <f>'Portfolio LT Performance'!E14</f>
        <v>0</v>
      </c>
      <c r="F14" s="44"/>
      <c r="G14" s="41"/>
      <c r="H14" s="41"/>
      <c r="I14" s="62" t="e">
        <f t="shared" si="0"/>
        <v>#DIV/0!</v>
      </c>
      <c r="J14" s="40"/>
      <c r="K14" s="40"/>
      <c r="L14" s="62" t="e">
        <f t="shared" si="1"/>
        <v>#DIV/0!</v>
      </c>
      <c r="M14" s="40"/>
      <c r="N14" s="40"/>
      <c r="O14" s="62" t="e">
        <f t="shared" si="2"/>
        <v>#DIV/0!</v>
      </c>
      <c r="P14" s="40"/>
      <c r="Q14" s="40"/>
      <c r="R14" s="62" t="e">
        <f t="shared" si="3"/>
        <v>#DIV/0!</v>
      </c>
      <c r="S14" s="40"/>
      <c r="T14" s="40"/>
      <c r="U14" s="62" t="e">
        <f t="shared" si="4"/>
        <v>#DIV/0!</v>
      </c>
    </row>
    <row r="15" spans="1:21">
      <c r="A15" s="54">
        <f>'Portfolio LT Performance'!A15</f>
        <v>4</v>
      </c>
      <c r="B15" s="57">
        <f>'Portfolio LT Performance'!B15</f>
        <v>0</v>
      </c>
      <c r="C15" s="57">
        <f>'Portfolio LT Performance'!C15</f>
        <v>0</v>
      </c>
      <c r="D15" s="58">
        <f>'Portfolio LT Performance'!D15</f>
        <v>0</v>
      </c>
      <c r="E15" s="59">
        <f>'Portfolio LT Performance'!E15</f>
        <v>0</v>
      </c>
      <c r="F15" s="44"/>
      <c r="G15" s="41"/>
      <c r="H15" s="41"/>
      <c r="I15" s="62" t="e">
        <f t="shared" si="0"/>
        <v>#DIV/0!</v>
      </c>
      <c r="J15" s="40"/>
      <c r="K15" s="40"/>
      <c r="L15" s="62" t="e">
        <f t="shared" si="1"/>
        <v>#DIV/0!</v>
      </c>
      <c r="M15" s="40"/>
      <c r="N15" s="40"/>
      <c r="O15" s="62" t="e">
        <f t="shared" si="2"/>
        <v>#DIV/0!</v>
      </c>
      <c r="P15" s="40"/>
      <c r="Q15" s="40"/>
      <c r="R15" s="62" t="e">
        <f t="shared" si="3"/>
        <v>#DIV/0!</v>
      </c>
      <c r="S15" s="40"/>
      <c r="T15" s="40"/>
      <c r="U15" s="62" t="e">
        <f t="shared" si="4"/>
        <v>#DIV/0!</v>
      </c>
    </row>
    <row r="16" spans="1:21">
      <c r="A16" s="54">
        <f>'Portfolio LT Performance'!A16</f>
        <v>5</v>
      </c>
      <c r="B16" s="57">
        <f>'Portfolio LT Performance'!B16</f>
        <v>0</v>
      </c>
      <c r="C16" s="57">
        <f>'Portfolio LT Performance'!C16</f>
        <v>0</v>
      </c>
      <c r="D16" s="58">
        <f>'Portfolio LT Performance'!D16</f>
        <v>0</v>
      </c>
      <c r="E16" s="59">
        <f>'Portfolio LT Performance'!E16</f>
        <v>0</v>
      </c>
      <c r="F16" s="44"/>
      <c r="G16" s="41"/>
      <c r="H16" s="41"/>
      <c r="I16" s="62" t="e">
        <f t="shared" si="0"/>
        <v>#DIV/0!</v>
      </c>
      <c r="J16" s="40"/>
      <c r="K16" s="40"/>
      <c r="L16" s="62" t="e">
        <f t="shared" si="1"/>
        <v>#DIV/0!</v>
      </c>
      <c r="M16" s="40"/>
      <c r="N16" s="40"/>
      <c r="O16" s="62" t="e">
        <f t="shared" si="2"/>
        <v>#DIV/0!</v>
      </c>
      <c r="P16" s="40"/>
      <c r="Q16" s="40"/>
      <c r="R16" s="62" t="e">
        <f t="shared" si="3"/>
        <v>#DIV/0!</v>
      </c>
      <c r="S16" s="40"/>
      <c r="T16" s="40"/>
      <c r="U16" s="62" t="e">
        <f t="shared" si="4"/>
        <v>#DIV/0!</v>
      </c>
    </row>
    <row r="17" spans="1:21">
      <c r="A17" s="54">
        <f>'Portfolio LT Performance'!A17</f>
        <v>6</v>
      </c>
      <c r="B17" s="57">
        <f>'Portfolio LT Performance'!B17</f>
        <v>0</v>
      </c>
      <c r="C17" s="57">
        <f>'Portfolio LT Performance'!C17</f>
        <v>0</v>
      </c>
      <c r="D17" s="58">
        <f>'Portfolio LT Performance'!D17</f>
        <v>0</v>
      </c>
      <c r="E17" s="59">
        <f>'Portfolio LT Performance'!E17</f>
        <v>0</v>
      </c>
      <c r="F17" s="44"/>
      <c r="G17" s="41"/>
      <c r="H17" s="41"/>
      <c r="I17" s="62" t="e">
        <f t="shared" si="0"/>
        <v>#DIV/0!</v>
      </c>
      <c r="J17" s="40"/>
      <c r="K17" s="40"/>
      <c r="L17" s="62" t="e">
        <f t="shared" si="1"/>
        <v>#DIV/0!</v>
      </c>
      <c r="M17" s="40"/>
      <c r="N17" s="40"/>
      <c r="O17" s="62" t="e">
        <f t="shared" si="2"/>
        <v>#DIV/0!</v>
      </c>
      <c r="P17" s="40"/>
      <c r="Q17" s="40"/>
      <c r="R17" s="62" t="e">
        <f t="shared" si="3"/>
        <v>#DIV/0!</v>
      </c>
      <c r="S17" s="40"/>
      <c r="T17" s="40"/>
      <c r="U17" s="62" t="e">
        <f t="shared" si="4"/>
        <v>#DIV/0!</v>
      </c>
    </row>
    <row r="18" spans="1:21">
      <c r="A18" s="54">
        <f>'Portfolio LT Performance'!A18</f>
        <v>7</v>
      </c>
      <c r="B18" s="57">
        <f>'Portfolio LT Performance'!B18</f>
        <v>0</v>
      </c>
      <c r="C18" s="57">
        <f>'Portfolio LT Performance'!C18</f>
        <v>0</v>
      </c>
      <c r="D18" s="58">
        <f>'Portfolio LT Performance'!D18</f>
        <v>0</v>
      </c>
      <c r="E18" s="59">
        <f>'Portfolio LT Performance'!E18</f>
        <v>0</v>
      </c>
      <c r="F18" s="44"/>
      <c r="G18" s="41"/>
      <c r="H18" s="41"/>
      <c r="I18" s="62" t="e">
        <f t="shared" si="0"/>
        <v>#DIV/0!</v>
      </c>
      <c r="J18" s="40"/>
      <c r="K18" s="40"/>
      <c r="L18" s="62" t="e">
        <f t="shared" si="1"/>
        <v>#DIV/0!</v>
      </c>
      <c r="M18" s="40"/>
      <c r="N18" s="40"/>
      <c r="O18" s="62" t="e">
        <f t="shared" si="2"/>
        <v>#DIV/0!</v>
      </c>
      <c r="P18" s="40"/>
      <c r="Q18" s="40"/>
      <c r="R18" s="62" t="e">
        <f t="shared" si="3"/>
        <v>#DIV/0!</v>
      </c>
      <c r="S18" s="40"/>
      <c r="T18" s="40"/>
      <c r="U18" s="62" t="e">
        <f t="shared" si="4"/>
        <v>#DIV/0!</v>
      </c>
    </row>
    <row r="19" spans="1:21">
      <c r="A19" s="54">
        <f>'Portfolio LT Performance'!A19</f>
        <v>8</v>
      </c>
      <c r="B19" s="57">
        <f>'Portfolio LT Performance'!B19</f>
        <v>0</v>
      </c>
      <c r="C19" s="57">
        <f>'Portfolio LT Performance'!C19</f>
        <v>0</v>
      </c>
      <c r="D19" s="58">
        <f>'Portfolio LT Performance'!D19</f>
        <v>0</v>
      </c>
      <c r="E19" s="59">
        <f>'Portfolio LT Performance'!E19</f>
        <v>0</v>
      </c>
      <c r="F19" s="44"/>
      <c r="G19" s="41"/>
      <c r="H19" s="41"/>
      <c r="I19" s="62" t="e">
        <f t="shared" si="0"/>
        <v>#DIV/0!</v>
      </c>
      <c r="J19" s="40"/>
      <c r="K19" s="40"/>
      <c r="L19" s="62" t="e">
        <f t="shared" si="1"/>
        <v>#DIV/0!</v>
      </c>
      <c r="M19" s="40"/>
      <c r="N19" s="40"/>
      <c r="O19" s="62" t="e">
        <f t="shared" si="2"/>
        <v>#DIV/0!</v>
      </c>
      <c r="P19" s="40"/>
      <c r="Q19" s="40"/>
      <c r="R19" s="62" t="e">
        <f t="shared" si="3"/>
        <v>#DIV/0!</v>
      </c>
      <c r="S19" s="40"/>
      <c r="T19" s="40"/>
      <c r="U19" s="62" t="e">
        <f t="shared" si="4"/>
        <v>#DIV/0!</v>
      </c>
    </row>
    <row r="20" spans="1:21">
      <c r="A20" s="54">
        <f>'Portfolio LT Performance'!A20</f>
        <v>9</v>
      </c>
      <c r="B20" s="57">
        <f>'Portfolio LT Performance'!B20</f>
        <v>0</v>
      </c>
      <c r="C20" s="57">
        <f>'Portfolio LT Performance'!C20</f>
        <v>0</v>
      </c>
      <c r="D20" s="58">
        <f>'Portfolio LT Performance'!D20</f>
        <v>0</v>
      </c>
      <c r="E20" s="59">
        <f>'Portfolio LT Performance'!E20</f>
        <v>0</v>
      </c>
      <c r="F20" s="44"/>
      <c r="G20" s="41"/>
      <c r="H20" s="41"/>
      <c r="I20" s="62" t="e">
        <f t="shared" si="0"/>
        <v>#DIV/0!</v>
      </c>
      <c r="J20" s="40"/>
      <c r="K20" s="40"/>
      <c r="L20" s="62" t="e">
        <f t="shared" si="1"/>
        <v>#DIV/0!</v>
      </c>
      <c r="M20" s="40"/>
      <c r="N20" s="40"/>
      <c r="O20" s="62" t="e">
        <f t="shared" si="2"/>
        <v>#DIV/0!</v>
      </c>
      <c r="P20" s="40"/>
      <c r="Q20" s="40"/>
      <c r="R20" s="62" t="e">
        <f t="shared" si="3"/>
        <v>#DIV/0!</v>
      </c>
      <c r="S20" s="40"/>
      <c r="T20" s="40"/>
      <c r="U20" s="62" t="e">
        <f t="shared" si="4"/>
        <v>#DIV/0!</v>
      </c>
    </row>
    <row r="21" spans="1:21">
      <c r="A21" s="54">
        <f>'Portfolio LT Performance'!A21</f>
        <v>10</v>
      </c>
      <c r="B21" s="57">
        <f>'Portfolio LT Performance'!B21</f>
        <v>0</v>
      </c>
      <c r="C21" s="57">
        <f>'Portfolio LT Performance'!C21</f>
        <v>0</v>
      </c>
      <c r="D21" s="58">
        <f>'Portfolio LT Performance'!D21</f>
        <v>0</v>
      </c>
      <c r="E21" s="59">
        <f>'Portfolio LT Performance'!E21</f>
        <v>0</v>
      </c>
      <c r="F21" s="44"/>
      <c r="G21" s="41"/>
      <c r="H21" s="41"/>
      <c r="I21" s="62" t="e">
        <f t="shared" si="0"/>
        <v>#DIV/0!</v>
      </c>
      <c r="J21" s="40"/>
      <c r="K21" s="40"/>
      <c r="L21" s="62" t="e">
        <f t="shared" si="1"/>
        <v>#DIV/0!</v>
      </c>
      <c r="M21" s="40"/>
      <c r="N21" s="40"/>
      <c r="O21" s="62" t="e">
        <f t="shared" si="2"/>
        <v>#DIV/0!</v>
      </c>
      <c r="P21" s="40"/>
      <c r="Q21" s="40"/>
      <c r="R21" s="62" t="e">
        <f t="shared" si="3"/>
        <v>#DIV/0!</v>
      </c>
      <c r="S21" s="40"/>
      <c r="T21" s="40"/>
      <c r="U21" s="62" t="e">
        <f t="shared" si="4"/>
        <v>#DIV/0!</v>
      </c>
    </row>
    <row r="22" spans="1:21">
      <c r="B22" s="45" t="s">
        <v>84</v>
      </c>
      <c r="C22" s="45"/>
      <c r="D22" s="45"/>
      <c r="E22" s="46">
        <f>SUM(E12:E21)</f>
        <v>142000000</v>
      </c>
      <c r="F22" s="49"/>
      <c r="G22" s="49"/>
      <c r="H22" s="52"/>
      <c r="I22" s="52"/>
      <c r="J22" s="52">
        <f t="shared" ref="J22:T22" si="5">SUM(J12:J21)</f>
        <v>137740000</v>
      </c>
      <c r="K22" s="52">
        <f t="shared" si="5"/>
        <v>142000000</v>
      </c>
      <c r="L22" s="52"/>
      <c r="M22" s="52">
        <f t="shared" si="5"/>
        <v>4132200</v>
      </c>
      <c r="N22" s="52">
        <f t="shared" si="5"/>
        <v>4840000</v>
      </c>
      <c r="O22" s="52"/>
      <c r="P22" s="52">
        <f t="shared" si="5"/>
        <v>11019200</v>
      </c>
      <c r="Q22" s="52">
        <f t="shared" si="5"/>
        <v>11019200</v>
      </c>
      <c r="R22" s="52"/>
      <c r="S22" s="52">
        <f t="shared" si="5"/>
        <v>13774000</v>
      </c>
      <c r="T22" s="52">
        <f t="shared" si="5"/>
        <v>13774000</v>
      </c>
      <c r="U22" s="52"/>
    </row>
    <row r="24" spans="1:21">
      <c r="A24" s="54"/>
      <c r="B24" s="85" t="s">
        <v>97</v>
      </c>
      <c r="C24" s="53"/>
      <c r="D24" s="53"/>
      <c r="E24" s="53"/>
      <c r="F24" s="53"/>
      <c r="G24" s="103" t="s">
        <v>66</v>
      </c>
      <c r="H24" s="103"/>
      <c r="I24" s="103"/>
      <c r="J24" s="103" t="s">
        <v>98</v>
      </c>
      <c r="K24" s="103"/>
      <c r="L24" s="103"/>
      <c r="M24" s="103" t="s">
        <v>99</v>
      </c>
      <c r="N24" s="103"/>
      <c r="O24" s="103"/>
      <c r="P24" s="103" t="s">
        <v>100</v>
      </c>
      <c r="Q24" s="103"/>
      <c r="R24" s="103"/>
      <c r="S24" s="103" t="s">
        <v>101</v>
      </c>
      <c r="T24" s="103"/>
      <c r="U24" s="103"/>
    </row>
    <row r="25" spans="1:21" ht="24">
      <c r="A25" s="54"/>
      <c r="B25" s="55" t="s">
        <v>50</v>
      </c>
      <c r="C25" s="55" t="s">
        <v>49</v>
      </c>
      <c r="D25" s="43" t="s">
        <v>74</v>
      </c>
      <c r="E25" s="43" t="s">
        <v>48</v>
      </c>
      <c r="F25" s="43" t="s">
        <v>61</v>
      </c>
      <c r="G25" s="43" t="s">
        <v>60</v>
      </c>
      <c r="H25" s="43" t="s">
        <v>59</v>
      </c>
      <c r="I25" s="43" t="s">
        <v>58</v>
      </c>
      <c r="J25" s="43" t="s">
        <v>60</v>
      </c>
      <c r="K25" s="43" t="s">
        <v>59</v>
      </c>
      <c r="L25" s="43" t="s">
        <v>58</v>
      </c>
      <c r="M25" s="43" t="s">
        <v>60</v>
      </c>
      <c r="N25" s="43" t="s">
        <v>59</v>
      </c>
      <c r="O25" s="43" t="s">
        <v>58</v>
      </c>
      <c r="P25" s="43" t="s">
        <v>60</v>
      </c>
      <c r="Q25" s="43" t="s">
        <v>59</v>
      </c>
      <c r="R25" s="43" t="s">
        <v>58</v>
      </c>
      <c r="S25" s="43" t="s">
        <v>60</v>
      </c>
      <c r="T25" s="43" t="s">
        <v>59</v>
      </c>
      <c r="U25" s="43" t="s">
        <v>58</v>
      </c>
    </row>
    <row r="26" spans="1:21">
      <c r="A26" s="54">
        <f>'Portfolio LT Performance'!A26</f>
        <v>0</v>
      </c>
      <c r="B26" s="56" t="str">
        <f>B12</f>
        <v>Ex. Fund 1</v>
      </c>
      <c r="C26" s="57" t="str">
        <f>C12</f>
        <v>Proprietary</v>
      </c>
      <c r="D26" s="58">
        <f>D12</f>
        <v>2008</v>
      </c>
      <c r="E26" s="59">
        <f>E12</f>
        <v>42000000</v>
      </c>
      <c r="F26" s="81">
        <f>F12</f>
        <v>40908</v>
      </c>
      <c r="G26" s="82">
        <f t="shared" ref="G26:H26" si="6">G12</f>
        <v>0.05</v>
      </c>
      <c r="H26" s="82">
        <f t="shared" si="6"/>
        <v>4.9000000000000002E-2</v>
      </c>
      <c r="I26" s="84">
        <f>I12</f>
        <v>-2.0000000000000018E-2</v>
      </c>
      <c r="J26" s="40">
        <v>0</v>
      </c>
      <c r="K26" s="40">
        <v>0</v>
      </c>
      <c r="L26" s="62" t="e">
        <f t="shared" ref="L26:L35" si="7">(K26-J26)/J26</f>
        <v>#DIV/0!</v>
      </c>
      <c r="M26" s="40">
        <v>0</v>
      </c>
      <c r="N26" s="40">
        <v>0</v>
      </c>
      <c r="O26" s="62" t="e">
        <f t="shared" ref="O26:O35" si="8">(N26-M26)/M26</f>
        <v>#DIV/0!</v>
      </c>
      <c r="P26" s="40">
        <v>0</v>
      </c>
      <c r="Q26" s="40">
        <v>0</v>
      </c>
      <c r="R26" s="62" t="e">
        <f t="shared" ref="R26:R35" si="9">(Q26-P26)/P26</f>
        <v>#DIV/0!</v>
      </c>
      <c r="S26" s="40">
        <v>0</v>
      </c>
      <c r="T26" s="40">
        <v>0</v>
      </c>
      <c r="U26" s="62" t="e">
        <f t="shared" ref="U26:U35" si="10">(T26-S26)/S26</f>
        <v>#DIV/0!</v>
      </c>
    </row>
    <row r="27" spans="1:21">
      <c r="A27" s="54">
        <f>'Portfolio LT Performance'!A27</f>
        <v>0</v>
      </c>
      <c r="B27" s="56" t="str">
        <f t="shared" ref="B27:I35" si="11">B13</f>
        <v>Ex. Fund 2</v>
      </c>
      <c r="C27" s="57" t="str">
        <f t="shared" si="11"/>
        <v>Multi-Investor</v>
      </c>
      <c r="D27" s="58">
        <f t="shared" si="11"/>
        <v>2010</v>
      </c>
      <c r="E27" s="59">
        <f t="shared" si="11"/>
        <v>100000000</v>
      </c>
      <c r="F27" s="81">
        <f t="shared" si="11"/>
        <v>40908</v>
      </c>
      <c r="G27" s="82">
        <f t="shared" si="11"/>
        <v>7.0000000000000007E-2</v>
      </c>
      <c r="H27" s="82">
        <f t="shared" si="11"/>
        <v>7.4999999999999997E-2</v>
      </c>
      <c r="I27" s="84">
        <f t="shared" si="11"/>
        <v>7.1428571428571286E-2</v>
      </c>
      <c r="J27" s="40">
        <v>0</v>
      </c>
      <c r="K27" s="40">
        <v>0</v>
      </c>
      <c r="L27" s="62" t="e">
        <f t="shared" si="7"/>
        <v>#DIV/0!</v>
      </c>
      <c r="M27" s="40">
        <v>0</v>
      </c>
      <c r="N27" s="40">
        <v>0</v>
      </c>
      <c r="O27" s="62" t="e">
        <f t="shared" si="8"/>
        <v>#DIV/0!</v>
      </c>
      <c r="P27" s="40">
        <v>0</v>
      </c>
      <c r="Q27" s="40">
        <v>0</v>
      </c>
      <c r="R27" s="62" t="e">
        <f t="shared" si="9"/>
        <v>#DIV/0!</v>
      </c>
      <c r="S27" s="40">
        <v>0</v>
      </c>
      <c r="T27" s="40">
        <v>0</v>
      </c>
      <c r="U27" s="62" t="e">
        <f t="shared" si="10"/>
        <v>#DIV/0!</v>
      </c>
    </row>
    <row r="28" spans="1:21">
      <c r="A28" s="54">
        <f>'Portfolio LT Performance'!A28</f>
        <v>0</v>
      </c>
      <c r="B28" s="57">
        <f t="shared" si="11"/>
        <v>0</v>
      </c>
      <c r="C28" s="57">
        <f t="shared" si="11"/>
        <v>0</v>
      </c>
      <c r="D28" s="58">
        <f t="shared" si="11"/>
        <v>0</v>
      </c>
      <c r="E28" s="59">
        <f t="shared" si="11"/>
        <v>0</v>
      </c>
      <c r="F28" s="83">
        <f t="shared" si="11"/>
        <v>0</v>
      </c>
      <c r="G28" s="82">
        <f t="shared" si="11"/>
        <v>0</v>
      </c>
      <c r="H28" s="82">
        <f t="shared" si="11"/>
        <v>0</v>
      </c>
      <c r="I28" s="84" t="e">
        <f>I14</f>
        <v>#DIV/0!</v>
      </c>
      <c r="J28" s="40"/>
      <c r="K28" s="40"/>
      <c r="L28" s="62" t="e">
        <f t="shared" si="7"/>
        <v>#DIV/0!</v>
      </c>
      <c r="M28" s="40"/>
      <c r="N28" s="40"/>
      <c r="O28" s="62" t="e">
        <f t="shared" si="8"/>
        <v>#DIV/0!</v>
      </c>
      <c r="P28" s="40"/>
      <c r="Q28" s="40"/>
      <c r="R28" s="62" t="e">
        <f t="shared" si="9"/>
        <v>#DIV/0!</v>
      </c>
      <c r="S28" s="40"/>
      <c r="T28" s="40"/>
      <c r="U28" s="62" t="e">
        <f t="shared" si="10"/>
        <v>#DIV/0!</v>
      </c>
    </row>
    <row r="29" spans="1:21">
      <c r="A29" s="54">
        <f>'Portfolio LT Performance'!A29</f>
        <v>0</v>
      </c>
      <c r="B29" s="57">
        <f t="shared" si="11"/>
        <v>0</v>
      </c>
      <c r="C29" s="57">
        <f t="shared" si="11"/>
        <v>0</v>
      </c>
      <c r="D29" s="58">
        <f t="shared" si="11"/>
        <v>0</v>
      </c>
      <c r="E29" s="59">
        <f t="shared" si="11"/>
        <v>0</v>
      </c>
      <c r="F29" s="83">
        <f t="shared" si="11"/>
        <v>0</v>
      </c>
      <c r="G29" s="82">
        <f t="shared" si="11"/>
        <v>0</v>
      </c>
      <c r="H29" s="82">
        <f t="shared" si="11"/>
        <v>0</v>
      </c>
      <c r="I29" s="84" t="e">
        <f t="shared" si="11"/>
        <v>#DIV/0!</v>
      </c>
      <c r="J29" s="40"/>
      <c r="K29" s="40"/>
      <c r="L29" s="62" t="e">
        <f t="shared" si="7"/>
        <v>#DIV/0!</v>
      </c>
      <c r="M29" s="40"/>
      <c r="N29" s="40"/>
      <c r="O29" s="62" t="e">
        <f t="shared" si="8"/>
        <v>#DIV/0!</v>
      </c>
      <c r="P29" s="40"/>
      <c r="Q29" s="40"/>
      <c r="R29" s="62" t="e">
        <f t="shared" si="9"/>
        <v>#DIV/0!</v>
      </c>
      <c r="S29" s="40"/>
      <c r="T29" s="40"/>
      <c r="U29" s="62" t="e">
        <f t="shared" si="10"/>
        <v>#DIV/0!</v>
      </c>
    </row>
    <row r="30" spans="1:21">
      <c r="A30" s="54">
        <f>'Portfolio LT Performance'!A30</f>
        <v>0</v>
      </c>
      <c r="B30" s="57">
        <f t="shared" si="11"/>
        <v>0</v>
      </c>
      <c r="C30" s="57">
        <f t="shared" si="11"/>
        <v>0</v>
      </c>
      <c r="D30" s="58">
        <f t="shared" si="11"/>
        <v>0</v>
      </c>
      <c r="E30" s="59">
        <f t="shared" si="11"/>
        <v>0</v>
      </c>
      <c r="F30" s="83">
        <f t="shared" si="11"/>
        <v>0</v>
      </c>
      <c r="G30" s="82">
        <f t="shared" si="11"/>
        <v>0</v>
      </c>
      <c r="H30" s="82">
        <f t="shared" si="11"/>
        <v>0</v>
      </c>
      <c r="I30" s="84" t="e">
        <f t="shared" si="11"/>
        <v>#DIV/0!</v>
      </c>
      <c r="J30" s="40"/>
      <c r="K30" s="40"/>
      <c r="L30" s="62" t="e">
        <f t="shared" si="7"/>
        <v>#DIV/0!</v>
      </c>
      <c r="M30" s="40"/>
      <c r="N30" s="40"/>
      <c r="O30" s="62" t="e">
        <f t="shared" si="8"/>
        <v>#DIV/0!</v>
      </c>
      <c r="P30" s="40"/>
      <c r="Q30" s="40"/>
      <c r="R30" s="62" t="e">
        <f t="shared" si="9"/>
        <v>#DIV/0!</v>
      </c>
      <c r="S30" s="40"/>
      <c r="T30" s="40"/>
      <c r="U30" s="62" t="e">
        <f t="shared" si="10"/>
        <v>#DIV/0!</v>
      </c>
    </row>
    <row r="31" spans="1:21">
      <c r="A31" s="54">
        <f>'Portfolio LT Performance'!A31</f>
        <v>0</v>
      </c>
      <c r="B31" s="57">
        <f t="shared" si="11"/>
        <v>0</v>
      </c>
      <c r="C31" s="57">
        <f t="shared" si="11"/>
        <v>0</v>
      </c>
      <c r="D31" s="58">
        <f t="shared" si="11"/>
        <v>0</v>
      </c>
      <c r="E31" s="59">
        <f t="shared" si="11"/>
        <v>0</v>
      </c>
      <c r="F31" s="83">
        <f t="shared" si="11"/>
        <v>0</v>
      </c>
      <c r="G31" s="82">
        <f t="shared" si="11"/>
        <v>0</v>
      </c>
      <c r="H31" s="82">
        <f t="shared" si="11"/>
        <v>0</v>
      </c>
      <c r="I31" s="84" t="e">
        <f t="shared" si="11"/>
        <v>#DIV/0!</v>
      </c>
      <c r="J31" s="40"/>
      <c r="K31" s="40"/>
      <c r="L31" s="62" t="e">
        <f t="shared" si="7"/>
        <v>#DIV/0!</v>
      </c>
      <c r="M31" s="40"/>
      <c r="N31" s="40"/>
      <c r="O31" s="62" t="e">
        <f t="shared" si="8"/>
        <v>#DIV/0!</v>
      </c>
      <c r="P31" s="40"/>
      <c r="Q31" s="40"/>
      <c r="R31" s="62" t="e">
        <f t="shared" si="9"/>
        <v>#DIV/0!</v>
      </c>
      <c r="S31" s="40"/>
      <c r="T31" s="40"/>
      <c r="U31" s="62" t="e">
        <f t="shared" si="10"/>
        <v>#DIV/0!</v>
      </c>
    </row>
    <row r="32" spans="1:21">
      <c r="A32" s="54">
        <f>'Portfolio LT Performance'!A32</f>
        <v>0</v>
      </c>
      <c r="B32" s="57">
        <f t="shared" si="11"/>
        <v>0</v>
      </c>
      <c r="C32" s="57">
        <f t="shared" si="11"/>
        <v>0</v>
      </c>
      <c r="D32" s="58">
        <f t="shared" si="11"/>
        <v>0</v>
      </c>
      <c r="E32" s="59">
        <f t="shared" si="11"/>
        <v>0</v>
      </c>
      <c r="F32" s="83">
        <f t="shared" si="11"/>
        <v>0</v>
      </c>
      <c r="G32" s="82">
        <f t="shared" si="11"/>
        <v>0</v>
      </c>
      <c r="H32" s="82">
        <f t="shared" si="11"/>
        <v>0</v>
      </c>
      <c r="I32" s="84" t="e">
        <f t="shared" si="11"/>
        <v>#DIV/0!</v>
      </c>
      <c r="J32" s="40"/>
      <c r="K32" s="40"/>
      <c r="L32" s="62" t="e">
        <f t="shared" si="7"/>
        <v>#DIV/0!</v>
      </c>
      <c r="M32" s="40"/>
      <c r="N32" s="40"/>
      <c r="O32" s="62" t="e">
        <f t="shared" si="8"/>
        <v>#DIV/0!</v>
      </c>
      <c r="P32" s="40"/>
      <c r="Q32" s="40"/>
      <c r="R32" s="62" t="e">
        <f t="shared" si="9"/>
        <v>#DIV/0!</v>
      </c>
      <c r="S32" s="40"/>
      <c r="T32" s="40"/>
      <c r="U32" s="62" t="e">
        <f t="shared" si="10"/>
        <v>#DIV/0!</v>
      </c>
    </row>
    <row r="33" spans="1:21">
      <c r="A33" s="54">
        <f>'Portfolio LT Performance'!A33</f>
        <v>0</v>
      </c>
      <c r="B33" s="57">
        <f t="shared" si="11"/>
        <v>0</v>
      </c>
      <c r="C33" s="57">
        <f t="shared" si="11"/>
        <v>0</v>
      </c>
      <c r="D33" s="58">
        <f t="shared" si="11"/>
        <v>0</v>
      </c>
      <c r="E33" s="59">
        <f t="shared" si="11"/>
        <v>0</v>
      </c>
      <c r="F33" s="83">
        <f t="shared" si="11"/>
        <v>0</v>
      </c>
      <c r="G33" s="82">
        <f t="shared" si="11"/>
        <v>0</v>
      </c>
      <c r="H33" s="82">
        <f t="shared" si="11"/>
        <v>0</v>
      </c>
      <c r="I33" s="84" t="e">
        <f t="shared" si="11"/>
        <v>#DIV/0!</v>
      </c>
      <c r="J33" s="40"/>
      <c r="K33" s="40"/>
      <c r="L33" s="62" t="e">
        <f t="shared" si="7"/>
        <v>#DIV/0!</v>
      </c>
      <c r="M33" s="40"/>
      <c r="N33" s="40"/>
      <c r="O33" s="62" t="e">
        <f t="shared" si="8"/>
        <v>#DIV/0!</v>
      </c>
      <c r="P33" s="40"/>
      <c r="Q33" s="40"/>
      <c r="R33" s="62" t="e">
        <f t="shared" si="9"/>
        <v>#DIV/0!</v>
      </c>
      <c r="S33" s="40"/>
      <c r="T33" s="40"/>
      <c r="U33" s="62" t="e">
        <f t="shared" si="10"/>
        <v>#DIV/0!</v>
      </c>
    </row>
    <row r="34" spans="1:21">
      <c r="A34" s="54">
        <f>'Portfolio LT Performance'!A34</f>
        <v>0</v>
      </c>
      <c r="B34" s="57">
        <f t="shared" si="11"/>
        <v>0</v>
      </c>
      <c r="C34" s="57">
        <f t="shared" si="11"/>
        <v>0</v>
      </c>
      <c r="D34" s="58">
        <f t="shared" si="11"/>
        <v>0</v>
      </c>
      <c r="E34" s="59">
        <f t="shared" si="11"/>
        <v>0</v>
      </c>
      <c r="F34" s="83">
        <f t="shared" si="11"/>
        <v>0</v>
      </c>
      <c r="G34" s="82">
        <f t="shared" si="11"/>
        <v>0</v>
      </c>
      <c r="H34" s="82">
        <f t="shared" si="11"/>
        <v>0</v>
      </c>
      <c r="I34" s="84" t="e">
        <f t="shared" si="11"/>
        <v>#DIV/0!</v>
      </c>
      <c r="J34" s="40"/>
      <c r="K34" s="40"/>
      <c r="L34" s="62" t="e">
        <f t="shared" si="7"/>
        <v>#DIV/0!</v>
      </c>
      <c r="M34" s="40"/>
      <c r="N34" s="40"/>
      <c r="O34" s="62" t="e">
        <f t="shared" si="8"/>
        <v>#DIV/0!</v>
      </c>
      <c r="P34" s="40"/>
      <c r="Q34" s="40"/>
      <c r="R34" s="62" t="e">
        <f t="shared" si="9"/>
        <v>#DIV/0!</v>
      </c>
      <c r="S34" s="40"/>
      <c r="T34" s="40"/>
      <c r="U34" s="62" t="e">
        <f t="shared" si="10"/>
        <v>#DIV/0!</v>
      </c>
    </row>
    <row r="35" spans="1:21">
      <c r="A35" s="54">
        <f>'Portfolio LT Performance'!A35</f>
        <v>0</v>
      </c>
      <c r="B35" s="57">
        <f t="shared" si="11"/>
        <v>0</v>
      </c>
      <c r="C35" s="57">
        <f t="shared" si="11"/>
        <v>0</v>
      </c>
      <c r="D35" s="58">
        <f t="shared" si="11"/>
        <v>0</v>
      </c>
      <c r="E35" s="59">
        <f t="shared" si="11"/>
        <v>0</v>
      </c>
      <c r="F35" s="83">
        <f t="shared" si="11"/>
        <v>0</v>
      </c>
      <c r="G35" s="82">
        <f t="shared" si="11"/>
        <v>0</v>
      </c>
      <c r="H35" s="82">
        <f t="shared" si="11"/>
        <v>0</v>
      </c>
      <c r="I35" s="84" t="e">
        <f t="shared" si="11"/>
        <v>#DIV/0!</v>
      </c>
      <c r="J35" s="40"/>
      <c r="K35" s="40"/>
      <c r="L35" s="62" t="e">
        <f t="shared" si="7"/>
        <v>#DIV/0!</v>
      </c>
      <c r="M35" s="40"/>
      <c r="N35" s="40"/>
      <c r="O35" s="62" t="e">
        <f t="shared" si="8"/>
        <v>#DIV/0!</v>
      </c>
      <c r="P35" s="40"/>
      <c r="Q35" s="40"/>
      <c r="R35" s="62" t="e">
        <f t="shared" si="9"/>
        <v>#DIV/0!</v>
      </c>
      <c r="S35" s="40"/>
      <c r="T35" s="40"/>
      <c r="U35" s="62" t="e">
        <f t="shared" si="10"/>
        <v>#DIV/0!</v>
      </c>
    </row>
    <row r="36" spans="1:21">
      <c r="B36" s="45" t="s">
        <v>84</v>
      </c>
      <c r="C36" s="45"/>
      <c r="D36" s="45"/>
      <c r="E36" s="46">
        <f>SUM(E26:E35)</f>
        <v>142000000</v>
      </c>
      <c r="F36" s="49"/>
      <c r="G36" s="49"/>
      <c r="H36" s="52"/>
      <c r="I36" s="52"/>
      <c r="J36" s="52">
        <f t="shared" ref="J36:K36" si="12">SUM(J26:J35)</f>
        <v>0</v>
      </c>
      <c r="K36" s="52">
        <f t="shared" si="12"/>
        <v>0</v>
      </c>
      <c r="L36" s="52"/>
      <c r="M36" s="52">
        <f t="shared" ref="M36:N36" si="13">SUM(M26:M35)</f>
        <v>0</v>
      </c>
      <c r="N36" s="52">
        <f t="shared" si="13"/>
        <v>0</v>
      </c>
      <c r="O36" s="52"/>
      <c r="P36" s="52">
        <f t="shared" ref="P36:Q36" si="14">SUM(P26:P35)</f>
        <v>0</v>
      </c>
      <c r="Q36" s="52">
        <f t="shared" si="14"/>
        <v>0</v>
      </c>
      <c r="R36" s="52"/>
      <c r="S36" s="52">
        <f t="shared" ref="S36:T36" si="15">SUM(S26:S35)</f>
        <v>0</v>
      </c>
      <c r="T36" s="52">
        <f t="shared" si="15"/>
        <v>0</v>
      </c>
      <c r="U36" s="52"/>
    </row>
  </sheetData>
  <mergeCells count="10">
    <mergeCell ref="M10:O10"/>
    <mergeCell ref="G10:I10"/>
    <mergeCell ref="J10:L10"/>
    <mergeCell ref="P10:R10"/>
    <mergeCell ref="S10:U10"/>
    <mergeCell ref="G24:I24"/>
    <mergeCell ref="J24:L24"/>
    <mergeCell ref="M24:O24"/>
    <mergeCell ref="P24:R24"/>
    <mergeCell ref="S24:U24"/>
  </mergeCells>
  <pageMargins left="0.5" right="0.5" top="0.75" bottom="0.75" header="0.3" footer="0.3"/>
  <pageSetup paperSize="5" scale="71"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zoomScale="115" zoomScaleNormal="115" zoomScalePageLayoutView="115" workbookViewId="0">
      <selection sqref="A1:A2"/>
    </sheetView>
  </sheetViews>
  <sheetFormatPr baseColWidth="10" defaultColWidth="8.83203125" defaultRowHeight="12" x14ac:dyDescent="0"/>
  <cols>
    <col min="1" max="1" width="2.6640625" style="37" customWidth="1"/>
    <col min="2" max="2" width="16.5" style="37" customWidth="1"/>
    <col min="3" max="3" width="13.33203125" style="37" customWidth="1"/>
    <col min="4" max="4" width="8.83203125" style="37"/>
    <col min="5" max="5" width="12.6640625" style="37" bestFit="1" customWidth="1"/>
    <col min="6" max="6" width="11.5" style="37" customWidth="1"/>
    <col min="7" max="7" width="8.83203125" style="37"/>
    <col min="8" max="8" width="11.6640625" style="37" customWidth="1"/>
    <col min="9" max="9" width="9.5" style="37" customWidth="1"/>
    <col min="10" max="10" width="10.1640625" style="37" bestFit="1" customWidth="1"/>
    <col min="11" max="11" width="12.33203125" style="37" bestFit="1" customWidth="1"/>
    <col min="12" max="12" width="10.1640625" style="37" customWidth="1"/>
    <col min="13" max="13" width="1.5" style="54" customWidth="1"/>
    <col min="14" max="14" width="11.33203125" style="37" bestFit="1" customWidth="1"/>
    <col min="15" max="15" width="8.83203125" style="37"/>
    <col min="16" max="16" width="11.5" style="37" customWidth="1"/>
    <col min="17" max="17" width="10.5" style="37" customWidth="1"/>
    <col min="18" max="18" width="10.1640625" style="37" bestFit="1" customWidth="1"/>
    <col min="19" max="19" width="11.83203125" style="37" customWidth="1"/>
    <col min="20" max="20" width="8.6640625" style="37" customWidth="1"/>
    <col min="21" max="16384" width="8.83203125" style="37"/>
  </cols>
  <sheetData>
    <row r="1" spans="1:20" ht="17">
      <c r="A1" s="13" t="s">
        <v>42</v>
      </c>
    </row>
    <row r="2" spans="1:20" ht="15">
      <c r="A2" s="28" t="s">
        <v>86</v>
      </c>
      <c r="N2" s="29" t="s">
        <v>9</v>
      </c>
      <c r="O2" s="29" t="str">
        <f>'Portfolio Stats'!J3</f>
        <v>1.7.13</v>
      </c>
    </row>
    <row r="3" spans="1:20" ht="13">
      <c r="H3" s="34"/>
      <c r="I3" s="33" t="s">
        <v>41</v>
      </c>
      <c r="K3" s="10"/>
      <c r="L3" s="10"/>
    </row>
    <row r="7" spans="1:20" s="30" customFormat="1">
      <c r="A7" s="31" t="s">
        <v>87</v>
      </c>
      <c r="B7" s="37"/>
      <c r="C7" s="37"/>
      <c r="D7" s="37"/>
      <c r="E7" s="37"/>
      <c r="F7" s="37"/>
      <c r="G7" s="37"/>
      <c r="H7" s="37"/>
      <c r="I7" s="37"/>
      <c r="J7" s="37"/>
      <c r="M7" s="70"/>
    </row>
    <row r="8" spans="1:20" s="30" customFormat="1">
      <c r="A8" s="42" t="s">
        <v>83</v>
      </c>
      <c r="B8" s="37"/>
      <c r="C8" s="37"/>
      <c r="D8" s="37"/>
      <c r="E8" s="37"/>
      <c r="F8" s="37"/>
      <c r="G8" s="37"/>
      <c r="H8" s="37"/>
      <c r="I8" s="37"/>
      <c r="J8" s="37"/>
      <c r="M8" s="70"/>
    </row>
    <row r="9" spans="1:20" s="30" customFormat="1">
      <c r="A9" s="37"/>
      <c r="B9" s="37"/>
      <c r="C9" s="37"/>
      <c r="D9" s="37"/>
      <c r="E9" s="37"/>
      <c r="F9" s="37"/>
      <c r="G9" s="37"/>
      <c r="H9" s="37"/>
      <c r="I9" s="37"/>
      <c r="J9" s="37"/>
      <c r="M9" s="70"/>
    </row>
    <row r="10" spans="1:20" s="8" customFormat="1">
      <c r="A10" s="66"/>
      <c r="B10" s="47"/>
      <c r="C10" s="47"/>
      <c r="D10" s="47"/>
      <c r="E10" s="48"/>
      <c r="F10" s="103" t="s">
        <v>57</v>
      </c>
      <c r="G10" s="103"/>
      <c r="H10" s="103"/>
      <c r="I10" s="103"/>
      <c r="J10" s="103"/>
      <c r="K10" s="103"/>
      <c r="L10" s="103"/>
      <c r="M10" s="71"/>
      <c r="N10" s="103" t="s">
        <v>91</v>
      </c>
      <c r="O10" s="103"/>
      <c r="P10" s="103"/>
      <c r="Q10" s="103"/>
      <c r="R10" s="103"/>
      <c r="S10" s="103"/>
      <c r="T10" s="103"/>
    </row>
    <row r="11" spans="1:20" s="8" customFormat="1" ht="24">
      <c r="A11" s="67"/>
      <c r="B11" s="38" t="s">
        <v>50</v>
      </c>
      <c r="C11" s="38" t="s">
        <v>49</v>
      </c>
      <c r="D11" s="43" t="s">
        <v>74</v>
      </c>
      <c r="E11" s="43" t="s">
        <v>89</v>
      </c>
      <c r="F11" s="43" t="s">
        <v>56</v>
      </c>
      <c r="G11" s="43" t="s">
        <v>55</v>
      </c>
      <c r="H11" s="43" t="s">
        <v>88</v>
      </c>
      <c r="I11" s="43" t="s">
        <v>55</v>
      </c>
      <c r="J11" s="43" t="s">
        <v>54</v>
      </c>
      <c r="K11" s="43" t="s">
        <v>90</v>
      </c>
      <c r="L11" s="43" t="s">
        <v>53</v>
      </c>
      <c r="M11" s="72"/>
      <c r="N11" s="43" t="s">
        <v>56</v>
      </c>
      <c r="O11" s="43" t="s">
        <v>55</v>
      </c>
      <c r="P11" s="43" t="s">
        <v>88</v>
      </c>
      <c r="Q11" s="43" t="s">
        <v>55</v>
      </c>
      <c r="R11" s="43" t="s">
        <v>54</v>
      </c>
      <c r="S11" s="43" t="s">
        <v>90</v>
      </c>
      <c r="T11" s="43" t="s">
        <v>53</v>
      </c>
    </row>
    <row r="12" spans="1:20">
      <c r="A12" s="68">
        <v>1</v>
      </c>
      <c r="B12" s="56" t="str">
        <f>'Portfolio LT Performance'!B12</f>
        <v>Ex. Fund 1</v>
      </c>
      <c r="C12" s="56" t="str">
        <f>'Portfolio LT Performance'!C12</f>
        <v>Proprietary</v>
      </c>
      <c r="D12" s="58">
        <f>'Portfolio LT Performance'!D12</f>
        <v>2008</v>
      </c>
      <c r="E12" s="59">
        <f>'Portfolio LT Performance'!E12</f>
        <v>42000000</v>
      </c>
      <c r="F12" s="69">
        <v>840000</v>
      </c>
      <c r="G12" s="64">
        <f>F12/E12</f>
        <v>0.02</v>
      </c>
      <c r="H12" s="69">
        <v>500000</v>
      </c>
      <c r="I12" s="65">
        <f>H12/E12</f>
        <v>1.1904761904761904E-2</v>
      </c>
      <c r="J12" s="79">
        <v>40908</v>
      </c>
      <c r="K12" s="69">
        <v>200000</v>
      </c>
      <c r="L12" s="61">
        <v>1.4999999999999999E-2</v>
      </c>
      <c r="M12" s="73"/>
      <c r="N12" s="40">
        <f>E12*2%</f>
        <v>840000</v>
      </c>
      <c r="O12" s="64">
        <f>N12/E12</f>
        <v>0.02</v>
      </c>
      <c r="P12" s="59">
        <v>840000</v>
      </c>
      <c r="Q12" s="65">
        <f>P12/E12</f>
        <v>0.02</v>
      </c>
      <c r="R12" s="75">
        <v>40908</v>
      </c>
      <c r="S12" s="69">
        <v>250000</v>
      </c>
      <c r="T12" s="76" t="s">
        <v>52</v>
      </c>
    </row>
    <row r="13" spans="1:20">
      <c r="A13" s="68">
        <f t="shared" ref="A13:A21" si="0">A12+1</f>
        <v>2</v>
      </c>
      <c r="B13" s="56" t="str">
        <f>'Portfolio LT Performance'!B13</f>
        <v>Ex. Fund 2</v>
      </c>
      <c r="C13" s="56" t="str">
        <f>'Portfolio LT Performance'!C13</f>
        <v>Multi-Investor</v>
      </c>
      <c r="D13" s="58">
        <f>'Portfolio LT Performance'!D13</f>
        <v>2010</v>
      </c>
      <c r="E13" s="59">
        <f>'Portfolio LT Performance'!E13</f>
        <v>100000000</v>
      </c>
      <c r="F13" s="69">
        <v>3000000</v>
      </c>
      <c r="G13" s="64">
        <f>F13/E13</f>
        <v>0.03</v>
      </c>
      <c r="H13" s="69">
        <v>1500000</v>
      </c>
      <c r="I13" s="65">
        <f>H13/E13</f>
        <v>1.4999999999999999E-2</v>
      </c>
      <c r="J13" s="79">
        <v>40908</v>
      </c>
      <c r="K13" s="69">
        <f>E13*3%</f>
        <v>3000000</v>
      </c>
      <c r="L13" s="61">
        <v>1.2500000000000001E-2</v>
      </c>
      <c r="M13" s="73"/>
      <c r="N13" s="40">
        <f>E13*1%</f>
        <v>1000000</v>
      </c>
      <c r="O13" s="64">
        <f>N13/E13</f>
        <v>0.01</v>
      </c>
      <c r="P13" s="59">
        <v>1000000</v>
      </c>
      <c r="Q13" s="65">
        <f>P13/E13</f>
        <v>0.01</v>
      </c>
      <c r="R13" s="75">
        <v>40908</v>
      </c>
      <c r="S13" s="69">
        <v>250000</v>
      </c>
      <c r="T13" s="76" t="s">
        <v>52</v>
      </c>
    </row>
    <row r="14" spans="1:20">
      <c r="A14" s="68">
        <f t="shared" si="0"/>
        <v>3</v>
      </c>
      <c r="B14" s="57">
        <f>'Portfolio LT Performance'!B14</f>
        <v>0</v>
      </c>
      <c r="C14" s="57">
        <f>'Portfolio LT Performance'!C14</f>
        <v>0</v>
      </c>
      <c r="D14" s="58">
        <f>'Portfolio LT Performance'!D14</f>
        <v>0</v>
      </c>
      <c r="E14" s="59">
        <f>'Portfolio LT Performance'!E14</f>
        <v>0</v>
      </c>
      <c r="F14" s="69"/>
      <c r="G14" s="62" t="e">
        <f t="shared" ref="G14:G21" si="1">F14/E14</f>
        <v>#DIV/0!</v>
      </c>
      <c r="H14" s="69"/>
      <c r="I14" s="74" t="e">
        <f t="shared" ref="I14:I21" si="2">H14/E14</f>
        <v>#DIV/0!</v>
      </c>
      <c r="J14" s="69"/>
      <c r="K14" s="69"/>
      <c r="L14" s="61"/>
      <c r="M14" s="73"/>
      <c r="N14" s="40">
        <f t="shared" ref="N14:N21" si="3">E14*1%</f>
        <v>0</v>
      </c>
      <c r="O14" s="62" t="e">
        <f t="shared" ref="O14:O21" si="4">N14/E14</f>
        <v>#DIV/0!</v>
      </c>
      <c r="P14" s="59">
        <v>1000000</v>
      </c>
      <c r="Q14" s="74" t="e">
        <f t="shared" ref="Q14:Q21" si="5">P14/E14</f>
        <v>#DIV/0!</v>
      </c>
      <c r="R14" s="75"/>
      <c r="S14" s="69"/>
      <c r="T14" s="76"/>
    </row>
    <row r="15" spans="1:20">
      <c r="A15" s="68">
        <f t="shared" si="0"/>
        <v>4</v>
      </c>
      <c r="B15" s="57">
        <f>'Portfolio LT Performance'!B15</f>
        <v>0</v>
      </c>
      <c r="C15" s="57">
        <f>'Portfolio LT Performance'!C15</f>
        <v>0</v>
      </c>
      <c r="D15" s="58">
        <f>'Portfolio LT Performance'!D15</f>
        <v>0</v>
      </c>
      <c r="E15" s="59">
        <f>'Portfolio LT Performance'!E15</f>
        <v>0</v>
      </c>
      <c r="F15" s="69"/>
      <c r="G15" s="62" t="e">
        <f t="shared" si="1"/>
        <v>#DIV/0!</v>
      </c>
      <c r="H15" s="69"/>
      <c r="I15" s="74" t="e">
        <f t="shared" si="2"/>
        <v>#DIV/0!</v>
      </c>
      <c r="J15" s="69"/>
      <c r="K15" s="69"/>
      <c r="L15" s="61"/>
      <c r="M15" s="73"/>
      <c r="N15" s="40">
        <f t="shared" si="3"/>
        <v>0</v>
      </c>
      <c r="O15" s="62" t="e">
        <f t="shared" si="4"/>
        <v>#DIV/0!</v>
      </c>
      <c r="P15" s="59">
        <v>1000000</v>
      </c>
      <c r="Q15" s="74" t="e">
        <f t="shared" si="5"/>
        <v>#DIV/0!</v>
      </c>
      <c r="R15" s="75"/>
      <c r="S15" s="69"/>
      <c r="T15" s="76"/>
    </row>
    <row r="16" spans="1:20">
      <c r="A16" s="68">
        <f t="shared" si="0"/>
        <v>5</v>
      </c>
      <c r="B16" s="57">
        <f>'Portfolio LT Performance'!B16</f>
        <v>0</v>
      </c>
      <c r="C16" s="57">
        <f>'Portfolio LT Performance'!C16</f>
        <v>0</v>
      </c>
      <c r="D16" s="58">
        <f>'Portfolio LT Performance'!D16</f>
        <v>0</v>
      </c>
      <c r="E16" s="59">
        <f>'Portfolio LT Performance'!E16</f>
        <v>0</v>
      </c>
      <c r="F16" s="69"/>
      <c r="G16" s="62" t="e">
        <f t="shared" si="1"/>
        <v>#DIV/0!</v>
      </c>
      <c r="H16" s="69"/>
      <c r="I16" s="74" t="e">
        <f t="shared" si="2"/>
        <v>#DIV/0!</v>
      </c>
      <c r="J16" s="69"/>
      <c r="K16" s="69"/>
      <c r="L16" s="61"/>
      <c r="M16" s="73"/>
      <c r="N16" s="40">
        <f t="shared" si="3"/>
        <v>0</v>
      </c>
      <c r="O16" s="62" t="e">
        <f t="shared" si="4"/>
        <v>#DIV/0!</v>
      </c>
      <c r="P16" s="59">
        <v>1000000</v>
      </c>
      <c r="Q16" s="74" t="e">
        <f t="shared" si="5"/>
        <v>#DIV/0!</v>
      </c>
      <c r="R16" s="75"/>
      <c r="S16" s="69"/>
      <c r="T16" s="76"/>
    </row>
    <row r="17" spans="1:21">
      <c r="A17" s="68">
        <f t="shared" si="0"/>
        <v>6</v>
      </c>
      <c r="B17" s="57">
        <f>'Portfolio LT Performance'!B17</f>
        <v>0</v>
      </c>
      <c r="C17" s="57">
        <f>'Portfolio LT Performance'!C17</f>
        <v>0</v>
      </c>
      <c r="D17" s="58">
        <f>'Portfolio LT Performance'!D17</f>
        <v>0</v>
      </c>
      <c r="E17" s="59">
        <f>'Portfolio LT Performance'!E17</f>
        <v>0</v>
      </c>
      <c r="F17" s="69"/>
      <c r="G17" s="62" t="e">
        <f t="shared" si="1"/>
        <v>#DIV/0!</v>
      </c>
      <c r="H17" s="69"/>
      <c r="I17" s="74" t="e">
        <f t="shared" si="2"/>
        <v>#DIV/0!</v>
      </c>
      <c r="J17" s="69"/>
      <c r="K17" s="69"/>
      <c r="L17" s="61"/>
      <c r="M17" s="73"/>
      <c r="N17" s="40">
        <f t="shared" si="3"/>
        <v>0</v>
      </c>
      <c r="O17" s="62" t="e">
        <f t="shared" si="4"/>
        <v>#DIV/0!</v>
      </c>
      <c r="P17" s="59">
        <v>1000000</v>
      </c>
      <c r="Q17" s="74" t="e">
        <f t="shared" si="5"/>
        <v>#DIV/0!</v>
      </c>
      <c r="R17" s="75"/>
      <c r="S17" s="69"/>
      <c r="T17" s="76"/>
    </row>
    <row r="18" spans="1:21">
      <c r="A18" s="68">
        <f t="shared" si="0"/>
        <v>7</v>
      </c>
      <c r="B18" s="57">
        <f>'Portfolio LT Performance'!B18</f>
        <v>0</v>
      </c>
      <c r="C18" s="57">
        <f>'Portfolio LT Performance'!C18</f>
        <v>0</v>
      </c>
      <c r="D18" s="58">
        <f>'Portfolio LT Performance'!D18</f>
        <v>0</v>
      </c>
      <c r="E18" s="59">
        <f>'Portfolio LT Performance'!E18</f>
        <v>0</v>
      </c>
      <c r="F18" s="69"/>
      <c r="G18" s="62" t="e">
        <f t="shared" si="1"/>
        <v>#DIV/0!</v>
      </c>
      <c r="H18" s="69"/>
      <c r="I18" s="74" t="e">
        <f t="shared" si="2"/>
        <v>#DIV/0!</v>
      </c>
      <c r="J18" s="69"/>
      <c r="K18" s="69"/>
      <c r="L18" s="61"/>
      <c r="M18" s="73"/>
      <c r="N18" s="40">
        <f t="shared" si="3"/>
        <v>0</v>
      </c>
      <c r="O18" s="62" t="e">
        <f t="shared" si="4"/>
        <v>#DIV/0!</v>
      </c>
      <c r="P18" s="59">
        <v>1000000</v>
      </c>
      <c r="Q18" s="74" t="e">
        <f t="shared" si="5"/>
        <v>#DIV/0!</v>
      </c>
      <c r="R18" s="75"/>
      <c r="S18" s="69"/>
      <c r="T18" s="76"/>
    </row>
    <row r="19" spans="1:21">
      <c r="A19" s="68">
        <f t="shared" si="0"/>
        <v>8</v>
      </c>
      <c r="B19" s="57">
        <f>'Portfolio LT Performance'!B19</f>
        <v>0</v>
      </c>
      <c r="C19" s="57">
        <f>'Portfolio LT Performance'!C19</f>
        <v>0</v>
      </c>
      <c r="D19" s="58">
        <f>'Portfolio LT Performance'!D19</f>
        <v>0</v>
      </c>
      <c r="E19" s="59">
        <f>'Portfolio LT Performance'!E19</f>
        <v>0</v>
      </c>
      <c r="F19" s="69"/>
      <c r="G19" s="62" t="e">
        <f t="shared" si="1"/>
        <v>#DIV/0!</v>
      </c>
      <c r="H19" s="69"/>
      <c r="I19" s="74" t="e">
        <f t="shared" si="2"/>
        <v>#DIV/0!</v>
      </c>
      <c r="J19" s="69"/>
      <c r="K19" s="69"/>
      <c r="L19" s="61"/>
      <c r="M19" s="73"/>
      <c r="N19" s="40">
        <f t="shared" si="3"/>
        <v>0</v>
      </c>
      <c r="O19" s="62" t="e">
        <f t="shared" si="4"/>
        <v>#DIV/0!</v>
      </c>
      <c r="P19" s="59">
        <v>1000000</v>
      </c>
      <c r="Q19" s="74" t="e">
        <f t="shared" si="5"/>
        <v>#DIV/0!</v>
      </c>
      <c r="R19" s="75"/>
      <c r="S19" s="69"/>
      <c r="T19" s="76"/>
    </row>
    <row r="20" spans="1:21">
      <c r="A20" s="68">
        <f t="shared" si="0"/>
        <v>9</v>
      </c>
      <c r="B20" s="57">
        <f>'Portfolio LT Performance'!B20</f>
        <v>0</v>
      </c>
      <c r="C20" s="57">
        <f>'Portfolio LT Performance'!C20</f>
        <v>0</v>
      </c>
      <c r="D20" s="58">
        <f>'Portfolio LT Performance'!D20</f>
        <v>0</v>
      </c>
      <c r="E20" s="59">
        <f>'Portfolio LT Performance'!E20</f>
        <v>0</v>
      </c>
      <c r="F20" s="69"/>
      <c r="G20" s="62" t="e">
        <f t="shared" si="1"/>
        <v>#DIV/0!</v>
      </c>
      <c r="H20" s="69"/>
      <c r="I20" s="74" t="e">
        <f t="shared" si="2"/>
        <v>#DIV/0!</v>
      </c>
      <c r="J20" s="69"/>
      <c r="K20" s="69"/>
      <c r="L20" s="61"/>
      <c r="M20" s="73"/>
      <c r="N20" s="40">
        <f t="shared" si="3"/>
        <v>0</v>
      </c>
      <c r="O20" s="62" t="e">
        <f t="shared" si="4"/>
        <v>#DIV/0!</v>
      </c>
      <c r="P20" s="59">
        <v>1000000</v>
      </c>
      <c r="Q20" s="74" t="e">
        <f t="shared" si="5"/>
        <v>#DIV/0!</v>
      </c>
      <c r="R20" s="75"/>
      <c r="S20" s="69"/>
      <c r="T20" s="76"/>
    </row>
    <row r="21" spans="1:21">
      <c r="A21" s="68">
        <f t="shared" si="0"/>
        <v>10</v>
      </c>
      <c r="B21" s="57">
        <f>'Portfolio LT Performance'!B21</f>
        <v>0</v>
      </c>
      <c r="C21" s="57">
        <f>'Portfolio LT Performance'!C21</f>
        <v>0</v>
      </c>
      <c r="D21" s="58">
        <f>'Portfolio LT Performance'!D21</f>
        <v>0</v>
      </c>
      <c r="E21" s="59">
        <f>'Portfolio LT Performance'!E21</f>
        <v>0</v>
      </c>
      <c r="F21" s="69"/>
      <c r="G21" s="62" t="e">
        <f t="shared" si="1"/>
        <v>#DIV/0!</v>
      </c>
      <c r="H21" s="69"/>
      <c r="I21" s="74" t="e">
        <f t="shared" si="2"/>
        <v>#DIV/0!</v>
      </c>
      <c r="J21" s="69"/>
      <c r="K21" s="69"/>
      <c r="L21" s="61"/>
      <c r="M21" s="73"/>
      <c r="N21" s="40">
        <f t="shared" si="3"/>
        <v>0</v>
      </c>
      <c r="O21" s="62" t="e">
        <f t="shared" si="4"/>
        <v>#DIV/0!</v>
      </c>
      <c r="P21" s="59">
        <v>1000000</v>
      </c>
      <c r="Q21" s="74" t="e">
        <f t="shared" si="5"/>
        <v>#DIV/0!</v>
      </c>
      <c r="R21" s="75"/>
      <c r="S21" s="69"/>
      <c r="T21" s="76"/>
    </row>
    <row r="22" spans="1:21">
      <c r="B22" s="45" t="s">
        <v>84</v>
      </c>
      <c r="C22" s="45"/>
      <c r="D22" s="45"/>
      <c r="E22" s="46">
        <f>SUM(E12:E21)</f>
        <v>142000000</v>
      </c>
      <c r="F22" s="77">
        <f t="shared" ref="F22:H22" si="6">SUM(F12:F21)</f>
        <v>3840000</v>
      </c>
      <c r="G22" s="49"/>
      <c r="H22" s="52">
        <f t="shared" si="6"/>
        <v>2000000</v>
      </c>
      <c r="I22" s="52"/>
      <c r="J22" s="52"/>
      <c r="K22" s="52">
        <f t="shared" ref="K22:S22" si="7">SUM(K12:K21)</f>
        <v>3200000</v>
      </c>
      <c r="L22" s="52"/>
      <c r="M22" s="52">
        <f t="shared" si="7"/>
        <v>0</v>
      </c>
      <c r="N22" s="52">
        <f t="shared" si="7"/>
        <v>1840000</v>
      </c>
      <c r="O22" s="52"/>
      <c r="P22" s="52">
        <f t="shared" si="7"/>
        <v>9840000</v>
      </c>
      <c r="Q22" s="77" t="e">
        <f t="shared" si="7"/>
        <v>#DIV/0!</v>
      </c>
      <c r="R22" s="52"/>
      <c r="S22" s="52">
        <f t="shared" si="7"/>
        <v>500000</v>
      </c>
      <c r="T22" s="52"/>
      <c r="U22" s="78"/>
    </row>
    <row r="23" spans="1:21">
      <c r="N23" s="63" t="s">
        <v>92</v>
      </c>
    </row>
  </sheetData>
  <mergeCells count="2">
    <mergeCell ref="F10:L10"/>
    <mergeCell ref="N10:T10"/>
  </mergeCells>
  <pageMargins left="0.7" right="0.7" top="0.75" bottom="0.75" header="0.3" footer="0.3"/>
  <pageSetup paperSize="5" scale="75"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Portfolio Stats</vt:lpstr>
      <vt:lpstr>Portfolio LT Performance</vt:lpstr>
      <vt:lpstr>Portfolio UT Economic Peform.</vt:lpstr>
      <vt:lpstr>Working Capital Reserves</vt:lpstr>
    </vt:vector>
  </TitlesOfParts>
  <Company>US Bancorp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mhwalke</dc:creator>
  <cp:lastModifiedBy>Julie Hertzog</cp:lastModifiedBy>
  <cp:lastPrinted>2013-01-07T20:32:35Z</cp:lastPrinted>
  <dcterms:created xsi:type="dcterms:W3CDTF">2012-06-12T13:13:57Z</dcterms:created>
  <dcterms:modified xsi:type="dcterms:W3CDTF">2013-04-10T14:13:44Z</dcterms:modified>
</cp:coreProperties>
</file>